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nbi\Desktop\"/>
    </mc:Choice>
  </mc:AlternateContent>
  <bookViews>
    <workbookView xWindow="0" yWindow="468" windowWidth="38400" windowHeight="19980"/>
  </bookViews>
  <sheets>
    <sheet name="GRL座席表" sheetId="6" r:id="rId1"/>
    <sheet name="ML1座席表" sheetId="8" r:id="rId2"/>
    <sheet name="ML2座席表" sheetId="9" r:id="rId3"/>
    <sheet name="HSJ座席表" sheetId="10" r:id="rId4"/>
    <sheet name="GRL出席表" sheetId="1" r:id="rId5"/>
    <sheet name="ML1出席表" sheetId="2" r:id="rId6"/>
    <sheet name="ML2出席表" sheetId="3" r:id="rId7"/>
    <sheet name="HSJ出席表" sheetId="4" r:id="rId8"/>
  </sheets>
  <calcPr calcId="152511" concurrentCalc="0"/>
</workbook>
</file>

<file path=xl/calcChain.xml><?xml version="1.0" encoding="utf-8"?>
<calcChain xmlns="http://schemas.openxmlformats.org/spreadsheetml/2006/main">
  <c r="L1" i="8" l="1"/>
  <c r="J1" i="8"/>
  <c r="L1" i="9"/>
  <c r="J1" i="9"/>
  <c r="R3" i="10"/>
  <c r="O3" i="10"/>
  <c r="L1" i="6"/>
  <c r="J1" i="6"/>
  <c r="D43" i="6"/>
  <c r="E43" i="6"/>
  <c r="D44" i="6"/>
  <c r="E44" i="6"/>
  <c r="H3" i="8"/>
  <c r="H4" i="8"/>
  <c r="H7" i="8"/>
  <c r="H8" i="8"/>
  <c r="H11" i="8"/>
  <c r="H12" i="8"/>
  <c r="H15" i="8"/>
  <c r="H16" i="8"/>
  <c r="H19" i="8"/>
  <c r="H20" i="8"/>
  <c r="H23" i="8"/>
  <c r="H24" i="8"/>
  <c r="H27" i="8"/>
  <c r="H28" i="8"/>
  <c r="H31" i="8"/>
  <c r="H32" i="8"/>
  <c r="H35" i="8"/>
  <c r="H36" i="8"/>
  <c r="H39" i="8"/>
  <c r="H40" i="8"/>
  <c r="N4" i="8"/>
  <c r="O4" i="8"/>
  <c r="K4" i="8"/>
  <c r="L4" i="8"/>
  <c r="I4" i="8"/>
  <c r="E4" i="8"/>
  <c r="F4" i="8"/>
  <c r="I5" i="10"/>
  <c r="H5" i="10"/>
  <c r="F5" i="10"/>
  <c r="E5" i="10"/>
  <c r="C5" i="10"/>
  <c r="B5" i="10"/>
  <c r="I4" i="10"/>
  <c r="H4" i="10"/>
  <c r="F4" i="10"/>
  <c r="E4" i="10"/>
  <c r="C4" i="10"/>
  <c r="B4" i="10"/>
  <c r="L53" i="10"/>
  <c r="K53" i="10"/>
  <c r="I53" i="10"/>
  <c r="H53" i="10"/>
  <c r="F53" i="10"/>
  <c r="E53" i="10"/>
  <c r="C53" i="10"/>
  <c r="B53" i="10"/>
  <c r="L52" i="10"/>
  <c r="K52" i="10"/>
  <c r="I52" i="10"/>
  <c r="H52" i="10"/>
  <c r="F52" i="10"/>
  <c r="E52" i="10"/>
  <c r="C52" i="10"/>
  <c r="B52" i="10"/>
  <c r="L49" i="10"/>
  <c r="K49" i="10"/>
  <c r="I49" i="10"/>
  <c r="H49" i="10"/>
  <c r="F49" i="10"/>
  <c r="E49" i="10"/>
  <c r="C49" i="10"/>
  <c r="B49" i="10"/>
  <c r="L48" i="10"/>
  <c r="K48" i="10"/>
  <c r="I48" i="10"/>
  <c r="H48" i="10"/>
  <c r="F48" i="10"/>
  <c r="E48" i="10"/>
  <c r="C48" i="10"/>
  <c r="B48" i="10"/>
  <c r="R45" i="10"/>
  <c r="Q45" i="10"/>
  <c r="O45" i="10"/>
  <c r="N45" i="10"/>
  <c r="L45" i="10"/>
  <c r="K45" i="10"/>
  <c r="I45" i="10"/>
  <c r="H45" i="10"/>
  <c r="F45" i="10"/>
  <c r="E45" i="10"/>
  <c r="C45" i="10"/>
  <c r="B45" i="10"/>
  <c r="R44" i="10"/>
  <c r="Q44" i="10"/>
  <c r="O44" i="10"/>
  <c r="N44" i="10"/>
  <c r="L44" i="10"/>
  <c r="K44" i="10"/>
  <c r="I44" i="10"/>
  <c r="H44" i="10"/>
  <c r="F44" i="10"/>
  <c r="E44" i="10"/>
  <c r="C44" i="10"/>
  <c r="B44" i="10"/>
  <c r="R41" i="10"/>
  <c r="Q41" i="10"/>
  <c r="O41" i="10"/>
  <c r="N41" i="10"/>
  <c r="L41" i="10"/>
  <c r="K41" i="10"/>
  <c r="I41" i="10"/>
  <c r="H41" i="10"/>
  <c r="F41" i="10"/>
  <c r="E41" i="10"/>
  <c r="C41" i="10"/>
  <c r="B41" i="10"/>
  <c r="R40" i="10"/>
  <c r="Q40" i="10"/>
  <c r="O40" i="10"/>
  <c r="N40" i="10"/>
  <c r="L40" i="10"/>
  <c r="K40" i="10"/>
  <c r="I40" i="10"/>
  <c r="H40" i="10"/>
  <c r="F40" i="10"/>
  <c r="E40" i="10"/>
  <c r="C40" i="10"/>
  <c r="B40" i="10"/>
  <c r="R37" i="10"/>
  <c r="Q37" i="10"/>
  <c r="O37" i="10"/>
  <c r="N37" i="10"/>
  <c r="L37" i="10"/>
  <c r="K37" i="10"/>
  <c r="I37" i="10"/>
  <c r="H37" i="10"/>
  <c r="R36" i="10"/>
  <c r="Q36" i="10"/>
  <c r="O36" i="10"/>
  <c r="N36" i="10"/>
  <c r="L36" i="10"/>
  <c r="K36" i="10"/>
  <c r="I36" i="10"/>
  <c r="H36" i="10"/>
  <c r="R33" i="10"/>
  <c r="Q33" i="10"/>
  <c r="O33" i="10"/>
  <c r="N33" i="10"/>
  <c r="L33" i="10"/>
  <c r="K33" i="10"/>
  <c r="I33" i="10"/>
  <c r="H33" i="10"/>
  <c r="R32" i="10"/>
  <c r="Q32" i="10"/>
  <c r="O32" i="10"/>
  <c r="N32" i="10"/>
  <c r="L32" i="10"/>
  <c r="K32" i="10"/>
  <c r="I32" i="10"/>
  <c r="H32" i="10"/>
  <c r="R29" i="10"/>
  <c r="Q29" i="10"/>
  <c r="O29" i="10"/>
  <c r="N29" i="10"/>
  <c r="R28" i="10"/>
  <c r="Q28" i="10"/>
  <c r="O28" i="10"/>
  <c r="N28" i="10"/>
  <c r="R25" i="10"/>
  <c r="Q25" i="10"/>
  <c r="O25" i="10"/>
  <c r="N25" i="10"/>
  <c r="R24" i="10"/>
  <c r="Q24" i="10"/>
  <c r="O24" i="10"/>
  <c r="N24" i="10"/>
  <c r="L29" i="10"/>
  <c r="K29" i="10"/>
  <c r="I29" i="10"/>
  <c r="H29" i="10"/>
  <c r="L28" i="10"/>
  <c r="K28" i="10"/>
  <c r="I28" i="10"/>
  <c r="H28" i="10"/>
  <c r="L25" i="10"/>
  <c r="K25" i="10"/>
  <c r="I25" i="10"/>
  <c r="H25" i="10"/>
  <c r="L24" i="10"/>
  <c r="K24" i="10"/>
  <c r="I24" i="10"/>
  <c r="H24" i="10"/>
  <c r="F29" i="10"/>
  <c r="E29" i="10"/>
  <c r="C29" i="10"/>
  <c r="B29" i="10"/>
  <c r="F28" i="10"/>
  <c r="E28" i="10"/>
  <c r="C28" i="10"/>
  <c r="B28" i="10"/>
  <c r="F25" i="10"/>
  <c r="E25" i="10"/>
  <c r="C25" i="10"/>
  <c r="B25" i="10"/>
  <c r="F24" i="10"/>
  <c r="E24" i="10"/>
  <c r="C24" i="10"/>
  <c r="B24" i="10"/>
  <c r="R21" i="10"/>
  <c r="Q21" i="10"/>
  <c r="O21" i="10"/>
  <c r="N21" i="10"/>
  <c r="R20" i="10"/>
  <c r="Q20" i="10"/>
  <c r="O20" i="10"/>
  <c r="N20" i="10"/>
  <c r="R17" i="10"/>
  <c r="Q17" i="10"/>
  <c r="O17" i="10"/>
  <c r="N17" i="10"/>
  <c r="R16" i="10"/>
  <c r="Q16" i="10"/>
  <c r="O16" i="10"/>
  <c r="N16" i="10"/>
  <c r="L21" i="10"/>
  <c r="K21" i="10"/>
  <c r="I21" i="10"/>
  <c r="H21" i="10"/>
  <c r="L20" i="10"/>
  <c r="K20" i="10"/>
  <c r="I20" i="10"/>
  <c r="H20" i="10"/>
  <c r="L17" i="10"/>
  <c r="K17" i="10"/>
  <c r="I17" i="10"/>
  <c r="H17" i="10"/>
  <c r="L16" i="10"/>
  <c r="K16" i="10"/>
  <c r="I16" i="10"/>
  <c r="H16" i="10"/>
  <c r="F21" i="10"/>
  <c r="E21" i="10"/>
  <c r="C21" i="10"/>
  <c r="B21" i="10"/>
  <c r="F20" i="10"/>
  <c r="E20" i="10"/>
  <c r="C20" i="10"/>
  <c r="B20" i="10"/>
  <c r="F17" i="10"/>
  <c r="E17" i="10"/>
  <c r="C17" i="10"/>
  <c r="B17" i="10"/>
  <c r="F16" i="10"/>
  <c r="E16" i="10"/>
  <c r="C16" i="10"/>
  <c r="B16" i="10"/>
  <c r="L13" i="10"/>
  <c r="K13" i="10"/>
  <c r="I13" i="10"/>
  <c r="H13" i="10"/>
  <c r="L12" i="10"/>
  <c r="K12" i="10"/>
  <c r="I12" i="10"/>
  <c r="H12" i="10"/>
  <c r="L9" i="10"/>
  <c r="K9" i="10"/>
  <c r="I9" i="10"/>
  <c r="H9" i="10"/>
  <c r="L8" i="10"/>
  <c r="K8" i="10"/>
  <c r="I8" i="10"/>
  <c r="H8" i="10"/>
  <c r="F13" i="10"/>
  <c r="E13" i="10"/>
  <c r="C13" i="10"/>
  <c r="B13" i="10"/>
  <c r="F12" i="10"/>
  <c r="E12" i="10"/>
  <c r="C12" i="10"/>
  <c r="B12" i="10"/>
  <c r="F9" i="10"/>
  <c r="E9" i="10"/>
  <c r="F8" i="10"/>
  <c r="E8" i="10"/>
  <c r="C9" i="10"/>
  <c r="C8" i="10"/>
  <c r="B9" i="10"/>
  <c r="B8" i="10"/>
  <c r="F4" i="6"/>
  <c r="E4" i="6"/>
  <c r="I4" i="6"/>
  <c r="H4" i="6"/>
  <c r="L4" i="6"/>
  <c r="K4" i="6"/>
  <c r="O4" i="6"/>
  <c r="N4" i="6"/>
  <c r="F3" i="6"/>
  <c r="E3" i="6"/>
  <c r="I3" i="6"/>
  <c r="H3" i="6"/>
  <c r="L3" i="6"/>
  <c r="K3" i="6"/>
  <c r="O3" i="6"/>
  <c r="N3" i="6"/>
  <c r="C8" i="6"/>
  <c r="B8" i="6"/>
  <c r="F8" i="6"/>
  <c r="E8" i="6"/>
  <c r="I8" i="6"/>
  <c r="H8" i="6"/>
  <c r="L8" i="6"/>
  <c r="K8" i="6"/>
  <c r="O8" i="6"/>
  <c r="N8" i="6"/>
  <c r="C7" i="6"/>
  <c r="B7" i="6"/>
  <c r="F7" i="6"/>
  <c r="E7" i="6"/>
  <c r="I7" i="6"/>
  <c r="H7" i="6"/>
  <c r="L7" i="6"/>
  <c r="K7" i="6"/>
  <c r="O7" i="6"/>
  <c r="N7" i="6"/>
  <c r="C12" i="6"/>
  <c r="B12" i="6"/>
  <c r="F12" i="6"/>
  <c r="E12" i="6"/>
  <c r="I12" i="6"/>
  <c r="H12" i="6"/>
  <c r="L12" i="6"/>
  <c r="K12" i="6"/>
  <c r="O12" i="6"/>
  <c r="N12" i="6"/>
  <c r="C11" i="6"/>
  <c r="B11" i="6"/>
  <c r="F11" i="6"/>
  <c r="E11" i="6"/>
  <c r="I11" i="6"/>
  <c r="H11" i="6"/>
  <c r="L11" i="6"/>
  <c r="K11" i="6"/>
  <c r="O11" i="6"/>
  <c r="N11" i="6"/>
  <c r="C16" i="6"/>
  <c r="B16" i="6"/>
  <c r="F16" i="6"/>
  <c r="E16" i="6"/>
  <c r="I16" i="6"/>
  <c r="H16" i="6"/>
  <c r="L16" i="6"/>
  <c r="K16" i="6"/>
  <c r="O16" i="6"/>
  <c r="N16" i="6"/>
  <c r="C15" i="6"/>
  <c r="B15" i="6"/>
  <c r="F15" i="6"/>
  <c r="E15" i="6"/>
  <c r="I15" i="6"/>
  <c r="H15" i="6"/>
  <c r="L15" i="6"/>
  <c r="K15" i="6"/>
  <c r="O15" i="6"/>
  <c r="N15" i="6"/>
  <c r="C20" i="6"/>
  <c r="B20" i="6"/>
  <c r="F20" i="6"/>
  <c r="E20" i="6"/>
  <c r="I20" i="6"/>
  <c r="H20" i="6"/>
  <c r="L20" i="6"/>
  <c r="K20" i="6"/>
  <c r="O20" i="6"/>
  <c r="N20" i="6"/>
  <c r="C19" i="6"/>
  <c r="B19" i="6"/>
  <c r="F19" i="6"/>
  <c r="E19" i="6"/>
  <c r="I19" i="6"/>
  <c r="H19" i="6"/>
  <c r="L19" i="6"/>
  <c r="K19" i="6"/>
  <c r="O19" i="6"/>
  <c r="N19" i="6"/>
  <c r="F24" i="6"/>
  <c r="E24" i="6"/>
  <c r="I24" i="6"/>
  <c r="H24" i="6"/>
  <c r="L24" i="6"/>
  <c r="K24" i="6"/>
  <c r="O24" i="6"/>
  <c r="N24" i="6"/>
  <c r="F23" i="6"/>
  <c r="E23" i="6"/>
  <c r="I23" i="6"/>
  <c r="H23" i="6"/>
  <c r="L23" i="6"/>
  <c r="K23" i="6"/>
  <c r="O23" i="6"/>
  <c r="N23" i="6"/>
  <c r="C28" i="6"/>
  <c r="B28" i="6"/>
  <c r="F28" i="6"/>
  <c r="E28" i="6"/>
  <c r="I28" i="6"/>
  <c r="H28" i="6"/>
  <c r="L28" i="6"/>
  <c r="K28" i="6"/>
  <c r="O28" i="6"/>
  <c r="N28" i="6"/>
  <c r="C27" i="6"/>
  <c r="B27" i="6"/>
  <c r="F27" i="6"/>
  <c r="E27" i="6"/>
  <c r="I27" i="6"/>
  <c r="H27" i="6"/>
  <c r="L27" i="6"/>
  <c r="K27" i="6"/>
  <c r="O27" i="6"/>
  <c r="N27" i="6"/>
  <c r="C32" i="6"/>
  <c r="B32" i="6"/>
  <c r="F32" i="6"/>
  <c r="E32" i="6"/>
  <c r="I32" i="6"/>
  <c r="H32" i="6"/>
  <c r="L32" i="6"/>
  <c r="K32" i="6"/>
  <c r="O32" i="6"/>
  <c r="N32" i="6"/>
  <c r="C31" i="6"/>
  <c r="B31" i="6"/>
  <c r="F31" i="6"/>
  <c r="E31" i="6"/>
  <c r="I31" i="6"/>
  <c r="H31" i="6"/>
  <c r="L31" i="6"/>
  <c r="K31" i="6"/>
  <c r="O31" i="6"/>
  <c r="N31" i="6"/>
  <c r="C36" i="6"/>
  <c r="B36" i="6"/>
  <c r="F36" i="6"/>
  <c r="E36" i="6"/>
  <c r="I36" i="6"/>
  <c r="H36" i="6"/>
  <c r="L36" i="6"/>
  <c r="K36" i="6"/>
  <c r="O36" i="6"/>
  <c r="N36" i="6"/>
  <c r="C35" i="6"/>
  <c r="B35" i="6"/>
  <c r="F35" i="6"/>
  <c r="E35" i="6"/>
  <c r="I35" i="6"/>
  <c r="H35" i="6"/>
  <c r="L35" i="6"/>
  <c r="K35" i="6"/>
  <c r="O35" i="6"/>
  <c r="N35" i="6"/>
  <c r="C40" i="6"/>
  <c r="B40" i="6"/>
  <c r="C39" i="6"/>
  <c r="B39" i="6"/>
  <c r="F40" i="6"/>
  <c r="E40" i="6"/>
  <c r="F39" i="6"/>
  <c r="E39" i="6"/>
  <c r="I40" i="6"/>
  <c r="H40" i="6"/>
  <c r="I39" i="6"/>
  <c r="H39" i="6"/>
  <c r="L40" i="6"/>
  <c r="K40" i="6"/>
  <c r="L39" i="6"/>
  <c r="K39" i="6"/>
  <c r="O40" i="6"/>
  <c r="O39" i="6"/>
  <c r="N40" i="6"/>
  <c r="N39" i="6"/>
  <c r="F3" i="8"/>
  <c r="E3" i="8"/>
  <c r="I3" i="8"/>
  <c r="L3" i="8"/>
  <c r="K3" i="8"/>
  <c r="O3" i="8"/>
  <c r="N3" i="8"/>
  <c r="F8" i="8"/>
  <c r="E8" i="8"/>
  <c r="I8" i="8"/>
  <c r="L8" i="8"/>
  <c r="K8" i="8"/>
  <c r="O8" i="8"/>
  <c r="N8" i="8"/>
  <c r="F7" i="8"/>
  <c r="E7" i="8"/>
  <c r="I7" i="8"/>
  <c r="L7" i="8"/>
  <c r="K7" i="8"/>
  <c r="O7" i="8"/>
  <c r="N7" i="8"/>
  <c r="F12" i="8"/>
  <c r="E12" i="8"/>
  <c r="I12" i="8"/>
  <c r="L12" i="8"/>
  <c r="K12" i="8"/>
  <c r="O12" i="8"/>
  <c r="N12" i="8"/>
  <c r="F11" i="8"/>
  <c r="E11" i="8"/>
  <c r="I11" i="8"/>
  <c r="L11" i="8"/>
  <c r="K11" i="8"/>
  <c r="O11" i="8"/>
  <c r="N11" i="8"/>
  <c r="C16" i="8"/>
  <c r="B16" i="8"/>
  <c r="F16" i="8"/>
  <c r="E16" i="8"/>
  <c r="I16" i="8"/>
  <c r="L16" i="8"/>
  <c r="K16" i="8"/>
  <c r="O16" i="8"/>
  <c r="N16" i="8"/>
  <c r="C15" i="8"/>
  <c r="B15" i="8"/>
  <c r="F15" i="8"/>
  <c r="E15" i="8"/>
  <c r="I15" i="8"/>
  <c r="L15" i="8"/>
  <c r="K15" i="8"/>
  <c r="O15" i="8"/>
  <c r="N15" i="8"/>
  <c r="C20" i="8"/>
  <c r="B20" i="8"/>
  <c r="F20" i="8"/>
  <c r="E20" i="8"/>
  <c r="I20" i="8"/>
  <c r="L20" i="8"/>
  <c r="K20" i="8"/>
  <c r="O20" i="8"/>
  <c r="N20" i="8"/>
  <c r="C19" i="8"/>
  <c r="B19" i="8"/>
  <c r="F19" i="8"/>
  <c r="E19" i="8"/>
  <c r="I19" i="8"/>
  <c r="L19" i="8"/>
  <c r="K19" i="8"/>
  <c r="O19" i="8"/>
  <c r="N19" i="8"/>
  <c r="F24" i="8"/>
  <c r="E24" i="8"/>
  <c r="I24" i="8"/>
  <c r="L24" i="8"/>
  <c r="K24" i="8"/>
  <c r="O24" i="8"/>
  <c r="N24" i="8"/>
  <c r="F23" i="8"/>
  <c r="E23" i="8"/>
  <c r="I23" i="8"/>
  <c r="L23" i="8"/>
  <c r="K23" i="8"/>
  <c r="O23" i="8"/>
  <c r="N23" i="8"/>
  <c r="C28" i="8"/>
  <c r="B28" i="8"/>
  <c r="F28" i="8"/>
  <c r="E28" i="8"/>
  <c r="I28" i="8"/>
  <c r="L28" i="8"/>
  <c r="K28" i="8"/>
  <c r="O28" i="8"/>
  <c r="N28" i="8"/>
  <c r="C27" i="8"/>
  <c r="B27" i="8"/>
  <c r="F27" i="8"/>
  <c r="E27" i="8"/>
  <c r="I27" i="8"/>
  <c r="L27" i="8"/>
  <c r="K27" i="8"/>
  <c r="O27" i="8"/>
  <c r="N27" i="8"/>
  <c r="C32" i="8"/>
  <c r="B32" i="8"/>
  <c r="F32" i="8"/>
  <c r="E32" i="8"/>
  <c r="I32" i="8"/>
  <c r="L32" i="8"/>
  <c r="K32" i="8"/>
  <c r="O32" i="8"/>
  <c r="N32" i="8"/>
  <c r="C31" i="8"/>
  <c r="B31" i="8"/>
  <c r="F31" i="8"/>
  <c r="E31" i="8"/>
  <c r="I31" i="8"/>
  <c r="L31" i="8"/>
  <c r="K31" i="8"/>
  <c r="O31" i="8"/>
  <c r="N31" i="8"/>
  <c r="C36" i="8"/>
  <c r="B36" i="8"/>
  <c r="F36" i="8"/>
  <c r="E36" i="8"/>
  <c r="I36" i="8"/>
  <c r="L36" i="8"/>
  <c r="K36" i="8"/>
  <c r="O36" i="8"/>
  <c r="N36" i="8"/>
  <c r="C35" i="8"/>
  <c r="B35" i="8"/>
  <c r="F35" i="8"/>
  <c r="E35" i="8"/>
  <c r="I35" i="8"/>
  <c r="L35" i="8"/>
  <c r="K35" i="8"/>
  <c r="O35" i="8"/>
  <c r="N35" i="8"/>
  <c r="E44" i="8"/>
  <c r="D44" i="8"/>
  <c r="E43" i="8"/>
  <c r="D43" i="8"/>
  <c r="C40" i="8"/>
  <c r="B40" i="8"/>
  <c r="C39" i="8"/>
  <c r="B39" i="8"/>
  <c r="F40" i="8"/>
  <c r="E40" i="8"/>
  <c r="F39" i="8"/>
  <c r="E39" i="8"/>
  <c r="I40" i="8"/>
  <c r="I39" i="8"/>
  <c r="L40" i="8"/>
  <c r="K40" i="8"/>
  <c r="L39" i="8"/>
  <c r="K39" i="8"/>
  <c r="O40" i="8"/>
  <c r="O39" i="8"/>
  <c r="N40" i="8"/>
  <c r="N39" i="8"/>
  <c r="E44" i="9"/>
  <c r="D44" i="9"/>
  <c r="E43" i="9"/>
  <c r="D43" i="9"/>
  <c r="F4" i="9"/>
  <c r="E4" i="9"/>
  <c r="I4" i="9"/>
  <c r="H4" i="9"/>
  <c r="L4" i="9"/>
  <c r="K4" i="9"/>
  <c r="O4" i="9"/>
  <c r="N4" i="9"/>
  <c r="F3" i="9"/>
  <c r="E3" i="9"/>
  <c r="I3" i="9"/>
  <c r="H3" i="9"/>
  <c r="L3" i="9"/>
  <c r="K3" i="9"/>
  <c r="O3" i="9"/>
  <c r="N3" i="9"/>
  <c r="F8" i="9"/>
  <c r="E8" i="9"/>
  <c r="I8" i="9"/>
  <c r="H8" i="9"/>
  <c r="L8" i="9"/>
  <c r="K8" i="9"/>
  <c r="O8" i="9"/>
  <c r="N8" i="9"/>
  <c r="F7" i="9"/>
  <c r="E7" i="9"/>
  <c r="I7" i="9"/>
  <c r="H7" i="9"/>
  <c r="L7" i="9"/>
  <c r="K7" i="9"/>
  <c r="O7" i="9"/>
  <c r="N7" i="9"/>
  <c r="F12" i="9"/>
  <c r="E12" i="9"/>
  <c r="I12" i="9"/>
  <c r="H12" i="9"/>
  <c r="L12" i="9"/>
  <c r="K12" i="9"/>
  <c r="O12" i="9"/>
  <c r="N12" i="9"/>
  <c r="F11" i="9"/>
  <c r="E11" i="9"/>
  <c r="I11" i="9"/>
  <c r="H11" i="9"/>
  <c r="L11" i="9"/>
  <c r="K11" i="9"/>
  <c r="O11" i="9"/>
  <c r="N11" i="9"/>
  <c r="C20" i="9"/>
  <c r="B20" i="9"/>
  <c r="F20" i="9"/>
  <c r="E20" i="9"/>
  <c r="I20" i="9"/>
  <c r="H20" i="9"/>
  <c r="L20" i="9"/>
  <c r="K20" i="9"/>
  <c r="O20" i="9"/>
  <c r="N20" i="9"/>
  <c r="C19" i="9"/>
  <c r="B19" i="9"/>
  <c r="F19" i="9"/>
  <c r="E19" i="9"/>
  <c r="I19" i="9"/>
  <c r="H19" i="9"/>
  <c r="L19" i="9"/>
  <c r="K19" i="9"/>
  <c r="O19" i="9"/>
  <c r="N19" i="9"/>
  <c r="C16" i="9"/>
  <c r="B16" i="9"/>
  <c r="F16" i="9"/>
  <c r="E16" i="9"/>
  <c r="I16" i="9"/>
  <c r="H16" i="9"/>
  <c r="L16" i="9"/>
  <c r="K16" i="9"/>
  <c r="O16" i="9"/>
  <c r="N16" i="9"/>
  <c r="C15" i="9"/>
  <c r="B15" i="9"/>
  <c r="F15" i="9"/>
  <c r="E15" i="9"/>
  <c r="I15" i="9"/>
  <c r="H15" i="9"/>
  <c r="L15" i="9"/>
  <c r="K15" i="9"/>
  <c r="O15" i="9"/>
  <c r="N15" i="9"/>
  <c r="F24" i="9"/>
  <c r="E24" i="9"/>
  <c r="I24" i="9"/>
  <c r="H24" i="9"/>
  <c r="L24" i="9"/>
  <c r="K24" i="9"/>
  <c r="O24" i="9"/>
  <c r="N24" i="9"/>
  <c r="F23" i="9"/>
  <c r="E23" i="9"/>
  <c r="I23" i="9"/>
  <c r="H23" i="9"/>
  <c r="L23" i="9"/>
  <c r="K23" i="9"/>
  <c r="O23" i="9"/>
  <c r="N23" i="9"/>
  <c r="C28" i="9"/>
  <c r="B28" i="9"/>
  <c r="F28" i="9"/>
  <c r="E28" i="9"/>
  <c r="I28" i="9"/>
  <c r="H28" i="9"/>
  <c r="L28" i="9"/>
  <c r="K28" i="9"/>
  <c r="O28" i="9"/>
  <c r="N28" i="9"/>
  <c r="C27" i="9"/>
  <c r="B27" i="9"/>
  <c r="F27" i="9"/>
  <c r="E27" i="9"/>
  <c r="I27" i="9"/>
  <c r="H27" i="9"/>
  <c r="L27" i="9"/>
  <c r="K27" i="9"/>
  <c r="O27" i="9"/>
  <c r="N27" i="9"/>
  <c r="C32" i="9"/>
  <c r="B32" i="9"/>
  <c r="F32" i="9"/>
  <c r="E32" i="9"/>
  <c r="I32" i="9"/>
  <c r="H32" i="9"/>
  <c r="L32" i="9"/>
  <c r="K32" i="9"/>
  <c r="O32" i="9"/>
  <c r="N32" i="9"/>
  <c r="C31" i="9"/>
  <c r="B31" i="9"/>
  <c r="F31" i="9"/>
  <c r="E31" i="9"/>
  <c r="I31" i="9"/>
  <c r="H31" i="9"/>
  <c r="L31" i="9"/>
  <c r="K31" i="9"/>
  <c r="O31" i="9"/>
  <c r="N31" i="9"/>
  <c r="C36" i="9"/>
  <c r="B36" i="9"/>
  <c r="F36" i="9"/>
  <c r="E36" i="9"/>
  <c r="I36" i="9"/>
  <c r="H36" i="9"/>
  <c r="L36" i="9"/>
  <c r="K36" i="9"/>
  <c r="O36" i="9"/>
  <c r="N36" i="9"/>
  <c r="C35" i="9"/>
  <c r="B35" i="9"/>
  <c r="F35" i="9"/>
  <c r="E35" i="9"/>
  <c r="I35" i="9"/>
  <c r="H35" i="9"/>
  <c r="L35" i="9"/>
  <c r="K35" i="9"/>
  <c r="O35" i="9"/>
  <c r="N35" i="9"/>
  <c r="C40" i="9"/>
  <c r="B40" i="9"/>
  <c r="C39" i="9"/>
  <c r="B39" i="9"/>
  <c r="F40" i="9"/>
  <c r="E40" i="9"/>
  <c r="F39" i="9"/>
  <c r="E39" i="9"/>
  <c r="O40" i="9"/>
  <c r="N40" i="9"/>
  <c r="O39" i="9"/>
  <c r="N39" i="9"/>
  <c r="L40" i="9"/>
  <c r="K40" i="9"/>
  <c r="L39" i="9"/>
  <c r="K39" i="9"/>
  <c r="H40" i="9"/>
  <c r="H39" i="9"/>
  <c r="I39" i="9"/>
  <c r="I40" i="9"/>
  <c r="C37" i="10"/>
  <c r="B37" i="10"/>
  <c r="C36" i="10"/>
  <c r="B36" i="10"/>
  <c r="C33" i="10"/>
  <c r="B33" i="10"/>
  <c r="C32" i="10"/>
  <c r="B32" i="10"/>
  <c r="B5" i="4"/>
  <c r="B5" i="3"/>
  <c r="B5" i="2"/>
  <c r="B5" i="1"/>
</calcChain>
</file>

<file path=xl/sharedStrings.xml><?xml version="1.0" encoding="utf-8"?>
<sst xmlns="http://schemas.openxmlformats.org/spreadsheetml/2006/main" count="293" uniqueCount="230">
  <si>
    <t>学生</t>
  </si>
  <si>
    <t>ホスト名</t>
  </si>
  <si>
    <t>学籍番号</t>
  </si>
  <si>
    <t>開始</t>
  </si>
  <si>
    <t>終了</t>
  </si>
  <si>
    <t>名前</t>
  </si>
  <si>
    <t>よみ</t>
  </si>
  <si>
    <t>所属</t>
  </si>
  <si>
    <t>GRL-03</t>
  </si>
  <si>
    <t>GRL-24</t>
  </si>
  <si>
    <t>GRL-19</t>
  </si>
  <si>
    <t>GRL-02</t>
  </si>
  <si>
    <t>GRL-39</t>
  </si>
  <si>
    <t>GRL-06</t>
  </si>
  <si>
    <t>GRL-40</t>
  </si>
  <si>
    <t>GRL-37</t>
  </si>
  <si>
    <t>GRL-05</t>
  </si>
  <si>
    <t>GRL-38</t>
  </si>
  <si>
    <t>GRL-29</t>
  </si>
  <si>
    <t>GRL-04</t>
  </si>
  <si>
    <t>GRL-23</t>
  </si>
  <si>
    <t>GRL-07</t>
  </si>
  <si>
    <t>GRL-08</t>
  </si>
  <si>
    <t>GRL-26</t>
  </si>
  <si>
    <t>GRL-34</t>
  </si>
  <si>
    <t>GRL-18</t>
  </si>
  <si>
    <t>GRL-10</t>
  </si>
  <si>
    <t>GRL-28</t>
  </si>
  <si>
    <t>GRL-35</t>
  </si>
  <si>
    <t>GRL-12</t>
  </si>
  <si>
    <t>GRL-25</t>
  </si>
  <si>
    <t>GRL-20</t>
  </si>
  <si>
    <t>GRL-27</t>
  </si>
  <si>
    <t>合計</t>
  </si>
  <si>
    <t>スタッフ</t>
  </si>
  <si>
    <t>ユーザ名</t>
  </si>
  <si>
    <t>GRL-44</t>
  </si>
  <si>
    <t>GRL-45</t>
  </si>
  <si>
    <t>GRL-32</t>
  </si>
  <si>
    <t>GRL-43</t>
  </si>
  <si>
    <t>GRL-42</t>
  </si>
  <si>
    <t>ML1-20</t>
  </si>
  <si>
    <t>ML1-18</t>
  </si>
  <si>
    <t>ML1-29</t>
  </si>
  <si>
    <t>ML1-16</t>
  </si>
  <si>
    <t>ML1-22</t>
  </si>
  <si>
    <t>ML1-24</t>
  </si>
  <si>
    <t>ML1-25</t>
  </si>
  <si>
    <t>ML1-04</t>
  </si>
  <si>
    <t>ML1-13</t>
  </si>
  <si>
    <t>ML1-14</t>
  </si>
  <si>
    <t>ML1-30</t>
  </si>
  <si>
    <t>ML1-05</t>
  </si>
  <si>
    <t>ML1-10</t>
  </si>
  <si>
    <t>ML1-08</t>
  </si>
  <si>
    <t>ML1-15</t>
  </si>
  <si>
    <t>ML1-21</t>
  </si>
  <si>
    <t>ML1-17</t>
  </si>
  <si>
    <t>ML1-38</t>
  </si>
  <si>
    <t>ML1-33</t>
  </si>
  <si>
    <t>ML1-32</t>
  </si>
  <si>
    <t>ML1-26</t>
  </si>
  <si>
    <t>ML1-06</t>
  </si>
  <si>
    <t>ML1-03</t>
  </si>
  <si>
    <t>ML1-07</t>
  </si>
  <si>
    <t>ML1-27</t>
  </si>
  <si>
    <t>ML1-37</t>
  </si>
  <si>
    <t>ML1-28</t>
  </si>
  <si>
    <t>ML1-34</t>
  </si>
  <si>
    <t>ML1-19</t>
  </si>
  <si>
    <t>ML1-31</t>
  </si>
  <si>
    <t>ML1-40</t>
  </si>
  <si>
    <t>ML1-36</t>
  </si>
  <si>
    <t>ML1-K01</t>
  </si>
  <si>
    <t>ML1-44</t>
  </si>
  <si>
    <t>ML1-42</t>
  </si>
  <si>
    <t>ML1-43</t>
  </si>
  <si>
    <t>ML1-45</t>
  </si>
  <si>
    <t>ML2-36</t>
  </si>
  <si>
    <t>ML2-25</t>
  </si>
  <si>
    <t>ML2-34</t>
  </si>
  <si>
    <t>ML2-14</t>
  </si>
  <si>
    <t>ML2-38</t>
  </si>
  <si>
    <t>ML2-02</t>
  </si>
  <si>
    <t>ML2-33</t>
  </si>
  <si>
    <t>ML2-26</t>
  </si>
  <si>
    <t>ML2-28</t>
  </si>
  <si>
    <t>ML2-06</t>
  </si>
  <si>
    <t>ML2-07</t>
  </si>
  <si>
    <t>ML2-37</t>
  </si>
  <si>
    <t>ML2-11</t>
  </si>
  <si>
    <t>ML2-05</t>
  </si>
  <si>
    <t>ML2-01</t>
  </si>
  <si>
    <t>ML2-17</t>
  </si>
  <si>
    <t>ML2-27</t>
  </si>
  <si>
    <t>ML2-32</t>
  </si>
  <si>
    <t>ML2-39</t>
  </si>
  <si>
    <t>ML2-21</t>
  </si>
  <si>
    <t>ML2-18</t>
  </si>
  <si>
    <t>ML2-08</t>
  </si>
  <si>
    <t>ML2-23</t>
  </si>
  <si>
    <t>ML2-22</t>
  </si>
  <si>
    <t>ML2-24</t>
  </si>
  <si>
    <t>ML2-12</t>
  </si>
  <si>
    <t>ML2-29</t>
  </si>
  <si>
    <t>ML2-10</t>
  </si>
  <si>
    <t>ML2-03</t>
  </si>
  <si>
    <t>ML2-41</t>
  </si>
  <si>
    <t>ML2-44</t>
  </si>
  <si>
    <t>ML2-42</t>
  </si>
  <si>
    <t>ML2-20</t>
  </si>
  <si>
    <t>ML2-43</t>
  </si>
  <si>
    <t>ML2-K01</t>
  </si>
  <si>
    <t>HSJ-39</t>
  </si>
  <si>
    <t>HSJ-14</t>
  </si>
  <si>
    <t>HSJ-20</t>
  </si>
  <si>
    <t>HSJ-47</t>
  </si>
  <si>
    <t>HSJ-03</t>
  </si>
  <si>
    <t>HSJ-48</t>
  </si>
  <si>
    <t>HSJ-04</t>
  </si>
  <si>
    <t>HSJ-35</t>
  </si>
  <si>
    <t>HSJ-24</t>
  </si>
  <si>
    <t>HSJ-50</t>
  </si>
  <si>
    <t>HSJ-13</t>
  </si>
  <si>
    <t>HSJ-08</t>
  </si>
  <si>
    <t>HSJ-10</t>
  </si>
  <si>
    <t>HSJ-36</t>
  </si>
  <si>
    <t>HSJ-44</t>
  </si>
  <si>
    <t>HSJ-37</t>
  </si>
  <si>
    <t>HSJ-40</t>
  </si>
  <si>
    <t>GRL-01</t>
    <phoneticPr fontId="1"/>
  </si>
  <si>
    <t>GRL-09</t>
  </si>
  <si>
    <t>GRL-13</t>
  </si>
  <si>
    <t>GRL-14</t>
  </si>
  <si>
    <t>GRL-15</t>
  </si>
  <si>
    <t>GRL-16</t>
  </si>
  <si>
    <t>GRL-17</t>
  </si>
  <si>
    <t>GRL-11</t>
    <phoneticPr fontId="1"/>
  </si>
  <si>
    <t>GRL-21</t>
    <phoneticPr fontId="1"/>
  </si>
  <si>
    <t>GRL-31</t>
    <phoneticPr fontId="1"/>
  </si>
  <si>
    <t>GRL-41</t>
    <phoneticPr fontId="1"/>
  </si>
  <si>
    <t>GRL-22</t>
  </si>
  <si>
    <t>GRL-30</t>
  </si>
  <si>
    <t>GRL-33</t>
  </si>
  <si>
    <t>GRL-36</t>
  </si>
  <si>
    <t>GRL-47</t>
  </si>
  <si>
    <t>GRL-48</t>
  </si>
  <si>
    <t>ML1-01</t>
  </si>
  <si>
    <t>ML1-11</t>
  </si>
  <si>
    <t>ML1-41</t>
  </si>
  <si>
    <t>ML1-02</t>
  </si>
  <si>
    <t>ML1-12</t>
  </si>
  <si>
    <t>ML1-23</t>
  </si>
  <si>
    <t>ML1-35</t>
  </si>
  <si>
    <t>ML1-46</t>
  </si>
  <si>
    <t>ML1-09</t>
  </si>
  <si>
    <t>ML1-39</t>
  </si>
  <si>
    <t>ML2-31</t>
  </si>
  <si>
    <t>ML2-13</t>
  </si>
  <si>
    <t>ML2-04</t>
  </si>
  <si>
    <t>ML2-15</t>
  </si>
  <si>
    <t>ML2-35</t>
  </si>
  <si>
    <t>ML2-16</t>
  </si>
  <si>
    <t>ML2-45</t>
  </si>
  <si>
    <t>ML2-46</t>
  </si>
  <si>
    <t>ML2-09</t>
  </si>
  <si>
    <t>ML2-19</t>
  </si>
  <si>
    <t>ML2-30</t>
  </si>
  <si>
    <t>ML2-40</t>
  </si>
  <si>
    <t>GRL-46</t>
    <phoneticPr fontId="1"/>
  </si>
  <si>
    <t>HSJ-K01</t>
  </si>
  <si>
    <t>HSJ-01</t>
  </si>
  <si>
    <t>HSJ-11</t>
  </si>
  <si>
    <t>HSJ-21</t>
  </si>
  <si>
    <t>HSJ-31</t>
  </si>
  <si>
    <t>HSJ-41</t>
  </si>
  <si>
    <t>HSJ-02</t>
  </si>
  <si>
    <t>HSJ-12</t>
  </si>
  <si>
    <t>HSJ-22</t>
  </si>
  <si>
    <t>HSJ-32</t>
  </si>
  <si>
    <t>HSJ-42</t>
  </si>
  <si>
    <t>HSJ-23</t>
  </si>
  <si>
    <t>HSJ-33</t>
  </si>
  <si>
    <t>HSJ-43</t>
  </si>
  <si>
    <t>HSJ-34</t>
  </si>
  <si>
    <t>HSJ-05</t>
  </si>
  <si>
    <t>HSJ-15</t>
  </si>
  <si>
    <t>HSJ-25</t>
  </si>
  <si>
    <t>HSJ-45</t>
  </si>
  <si>
    <t>HSJ-06</t>
  </si>
  <si>
    <t>HSJ-16</t>
  </si>
  <si>
    <t>HSJ-26</t>
  </si>
  <si>
    <t>HSJ-46</t>
  </si>
  <si>
    <t>HSJ-07</t>
  </si>
  <si>
    <t>HSJ-17</t>
  </si>
  <si>
    <t>HSJ-27</t>
  </si>
  <si>
    <t>HSJ-18</t>
  </si>
  <si>
    <t>HSJ-28</t>
  </si>
  <si>
    <t>HSJ-38</t>
  </si>
  <si>
    <t>HSJ-09</t>
  </si>
  <si>
    <t>HSJ-19</t>
  </si>
  <si>
    <t>HSJ-29</t>
  </si>
  <si>
    <t>HSJ-49</t>
  </si>
  <si>
    <t>HSJ-30</t>
  </si>
  <si>
    <t>HSJ-51</t>
    <phoneticPr fontId="1"/>
  </si>
  <si>
    <t>HSJ-52</t>
    <phoneticPr fontId="1"/>
  </si>
  <si>
    <t>HSJ-53</t>
    <phoneticPr fontId="1"/>
  </si>
  <si>
    <t>HSJ-54</t>
    <phoneticPr fontId="1"/>
  </si>
  <si>
    <t>HSJ-55</t>
    <phoneticPr fontId="1"/>
  </si>
  <si>
    <t>HSJ-56</t>
    <phoneticPr fontId="1"/>
  </si>
  <si>
    <t>HSJ-57</t>
    <phoneticPr fontId="1"/>
  </si>
  <si>
    <t>HSJ-58</t>
    <phoneticPr fontId="1"/>
  </si>
  <si>
    <t>HSJ-59</t>
    <phoneticPr fontId="1"/>
  </si>
  <si>
    <t>HSJ-60</t>
    <phoneticPr fontId="1"/>
  </si>
  <si>
    <t>HSJ-K03</t>
    <phoneticPr fontId="1"/>
  </si>
  <si>
    <t>HSJ-62</t>
    <phoneticPr fontId="1"/>
  </si>
  <si>
    <t>窓
側</t>
    <rPh sb="0" eb="2">
      <t>マドガワ</t>
    </rPh>
    <phoneticPr fontId="1"/>
  </si>
  <si>
    <t>HSJ-K02</t>
    <phoneticPr fontId="1"/>
  </si>
  <si>
    <t>HSJ-61</t>
    <phoneticPr fontId="1"/>
  </si>
  <si>
    <t>教卓</t>
    <rPh sb="0" eb="2">
      <t>キョウタク</t>
    </rPh>
    <phoneticPr fontId="1"/>
  </si>
  <si>
    <t>教
卓</t>
    <rPh sb="0" eb="2">
      <t>キョウタク</t>
    </rPh>
    <phoneticPr fontId="1"/>
  </si>
  <si>
    <t>→
廊
下　
側</t>
    <rPh sb="0" eb="2">
      <t>ロウカガワ</t>
    </rPh>
    <phoneticPr fontId="1"/>
  </si>
  <si>
    <t>→
窓
側</t>
    <rPh sb="2" eb="3">
      <t>マド</t>
    </rPh>
    <rPh sb="4" eb="5">
      <t>ガワ</t>
    </rPh>
    <phoneticPr fontId="1"/>
  </si>
  <si>
    <t>←
廊
下　
側</t>
    <rPh sb="2" eb="3">
      <t>ロウ</t>
    </rPh>
    <phoneticPr fontId="1"/>
  </si>
  <si>
    <t>教卓</t>
    <rPh sb="0" eb="2">
      <t>キョウタク</t>
    </rPh>
    <phoneticPr fontId="1"/>
  </si>
  <si>
    <t>GRL-K01</t>
    <phoneticPr fontId="1"/>
  </si>
  <si>
    <t>GRL座席表</t>
    <rPh sb="3" eb="6">
      <t>ザセキヒョウ</t>
    </rPh>
    <phoneticPr fontId="1"/>
  </si>
  <si>
    <t>HSJ座席表</t>
    <rPh sb="3" eb="6">
      <t>ザセキヒョウ</t>
    </rPh>
    <phoneticPr fontId="1"/>
  </si>
  <si>
    <t>ML2座席表</t>
    <rPh sb="3" eb="6">
      <t>ザセキヒョウ</t>
    </rPh>
    <phoneticPr fontId="1"/>
  </si>
  <si>
    <t>ML1座席表</t>
    <rPh sb="3" eb="6">
      <t>ザセキヒョウ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</si>
</sst>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6"/>
      <color theme="1"/>
      <name val="ＭＳ Ｐゴシック"/>
      <family val="2"/>
      <scheme val="minor"/>
    </font>
    <font>
      <sz val="16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scheme val="minor"/>
    </font>
    <font>
      <sz val="18"/>
      <color theme="1"/>
      <name val="ＭＳ Ｐゴシック"/>
      <family val="2"/>
      <charset val="128"/>
      <scheme val="minor"/>
    </font>
    <font>
      <sz val="20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0" xfId="0" applyAlignment="1"/>
    <xf numFmtId="0" fontId="0" fillId="0" borderId="3" xfId="0" applyBorder="1" applyAlignment="1"/>
    <xf numFmtId="0" fontId="0" fillId="0" borderId="4" xfId="0" applyBorder="1" applyAlignment="1"/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0" fillId="2" borderId="1" xfId="0" applyFill="1" applyBorder="1" applyAlignment="1"/>
    <xf numFmtId="0" fontId="0" fillId="2" borderId="2" xfId="0" applyFill="1" applyBorder="1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0" fontId="0" fillId="3" borderId="3" xfId="0" applyFill="1" applyBorder="1" applyAlignment="1"/>
    <xf numFmtId="0" fontId="0" fillId="3" borderId="4" xfId="0" applyFill="1" applyBorder="1" applyAlignment="1"/>
    <xf numFmtId="0" fontId="0" fillId="3" borderId="5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0" fillId="4" borderId="1" xfId="0" applyFill="1" applyBorder="1" applyAlignment="1"/>
    <xf numFmtId="0" fontId="0" fillId="4" borderId="2" xfId="0" applyFill="1" applyBorder="1" applyAlignment="1"/>
    <xf numFmtId="0" fontId="0" fillId="0" borderId="0" xfId="0" applyFill="1"/>
    <xf numFmtId="0" fontId="0" fillId="3" borderId="9" xfId="0" applyFill="1" applyBorder="1" applyAlignment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4" fillId="3" borderId="11" xfId="0" applyFont="1" applyFill="1" applyBorder="1"/>
    <xf numFmtId="0" fontId="0" fillId="3" borderId="0" xfId="0" applyFill="1" applyBorder="1" applyAlignment="1"/>
    <xf numFmtId="0" fontId="0" fillId="3" borderId="8" xfId="0" applyFill="1" applyBorder="1" applyAlignment="1"/>
    <xf numFmtId="0" fontId="0" fillId="3" borderId="7" xfId="0" applyFill="1" applyBorder="1" applyAlignment="1"/>
    <xf numFmtId="0" fontId="0" fillId="3" borderId="0" xfId="0" applyFill="1" applyBorder="1"/>
    <xf numFmtId="0" fontId="0" fillId="3" borderId="14" xfId="0" applyFill="1" applyBorder="1" applyAlignment="1"/>
    <xf numFmtId="0" fontId="0" fillId="3" borderId="15" xfId="0" applyFill="1" applyBorder="1" applyAlignment="1"/>
    <xf numFmtId="0" fontId="0" fillId="3" borderId="16" xfId="0" applyFill="1" applyBorder="1"/>
    <xf numFmtId="0" fontId="0" fillId="3" borderId="17" xfId="0" applyFill="1" applyBorder="1"/>
    <xf numFmtId="0" fontId="0" fillId="3" borderId="7" xfId="0" applyFill="1" applyBorder="1"/>
    <xf numFmtId="0" fontId="0" fillId="3" borderId="11" xfId="0" applyFill="1" applyBorder="1" applyAlignment="1"/>
    <xf numFmtId="0" fontId="0" fillId="3" borderId="18" xfId="0" applyFill="1" applyBorder="1" applyAlignment="1"/>
    <xf numFmtId="0" fontId="6" fillId="3" borderId="7" xfId="0" applyFont="1" applyFill="1" applyBorder="1" applyAlignment="1"/>
    <xf numFmtId="0" fontId="0" fillId="3" borderId="19" xfId="0" applyFill="1" applyBorder="1"/>
    <xf numFmtId="0" fontId="0" fillId="3" borderId="20" xfId="0" applyFill="1" applyBorder="1"/>
    <xf numFmtId="0" fontId="0" fillId="0" borderId="0" xfId="0" applyBorder="1" applyAlignment="1"/>
    <xf numFmtId="0" fontId="0" fillId="0" borderId="0" xfId="0" applyBorder="1" applyAlignment="1">
      <alignment wrapText="1"/>
    </xf>
    <xf numFmtId="0" fontId="0" fillId="0" borderId="0" xfId="0" applyFill="1" applyBorder="1"/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10" xfId="0" applyFill="1" applyBorder="1" applyAlignment="1">
      <alignment wrapText="1"/>
    </xf>
    <xf numFmtId="0" fontId="7" fillId="3" borderId="7" xfId="0" applyFont="1" applyFill="1" applyBorder="1" applyAlignment="1"/>
    <xf numFmtId="0" fontId="0" fillId="0" borderId="0" xfId="0" applyBorder="1"/>
    <xf numFmtId="0" fontId="8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/>
    <xf numFmtId="0" fontId="2" fillId="0" borderId="0" xfId="0" applyFont="1" applyAlignment="1">
      <alignment wrapText="1"/>
    </xf>
    <xf numFmtId="0" fontId="0" fillId="0" borderId="0" xfId="0" applyAlignment="1"/>
    <xf numFmtId="0" fontId="3" fillId="0" borderId="0" xfId="0" applyFont="1" applyAlignment="1"/>
    <xf numFmtId="0" fontId="4" fillId="3" borderId="16" xfId="0" applyFont="1" applyFill="1" applyBorder="1" applyAlignment="1">
      <alignment wrapText="1"/>
    </xf>
    <xf numFmtId="0" fontId="0" fillId="0" borderId="16" xfId="0" applyBorder="1" applyAlignment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749300</xdr:colOff>
      <xdr:row>29</xdr:row>
      <xdr:rowOff>190500</xdr:rowOff>
    </xdr:from>
    <xdr:to>
      <xdr:col>18</xdr:col>
      <xdr:colOff>88900</xdr:colOff>
      <xdr:row>29</xdr:row>
      <xdr:rowOff>190500</xdr:rowOff>
    </xdr:to>
    <xdr:cxnSp macro="">
      <xdr:nvCxnSpPr>
        <xdr:cNvPr id="3" name="直線コネクタ 2">
          <a:extLst>
            <a:ext uri="{FF2B5EF4-FFF2-40B4-BE49-F238E27FC236}">
              <a16:creationId xmlns="" xmlns:a16="http://schemas.microsoft.com/office/drawing/2014/main" id="{CB16ECBE-E499-C74A-9AB5-C3D7DDE06002}"/>
            </a:ext>
          </a:extLst>
        </xdr:cNvPr>
        <xdr:cNvCxnSpPr/>
      </xdr:nvCxnSpPr>
      <xdr:spPr>
        <a:xfrm>
          <a:off x="749300" y="7937500"/>
          <a:ext cx="9893300" cy="0"/>
        </a:xfrm>
        <a:prstGeom prst="line">
          <a:avLst/>
        </a:prstGeom>
        <a:ln w="38100"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StudentTableGRL" displayName="StudentTableGRL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StaffTableGRL" displayName="StaffTableGRL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id="3" name="StudentTableML1" displayName="StudentTableML1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StaffTableML1" displayName="StaffTableML1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5.xml><?xml version="1.0" encoding="utf-8"?>
<table xmlns="http://schemas.openxmlformats.org/spreadsheetml/2006/main" id="5" name="StudentTableML2" displayName="StudentTableML2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StaffTableML2" displayName="StaffTableML2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ables/table7.xml><?xml version="1.0" encoding="utf-8"?>
<table xmlns="http://schemas.openxmlformats.org/spreadsheetml/2006/main" id="7" name="StudentTableHSJ" displayName="StudentTableHSJ" ref="A2:G3" insertRow="1">
  <autoFilter ref="A2:G3"/>
  <tableColumns count="7">
    <tableColumn id="1" name="ホスト名"/>
    <tableColumn id="2" name="学籍番号"/>
    <tableColumn id="3" name="開始"/>
    <tableColumn id="4" name="終了"/>
    <tableColumn id="5" name="名前"/>
    <tableColumn id="6" name="よみ"/>
    <tableColumn id="7" name="所属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StaffTableHSJ" displayName="StaffTableHSJ" ref="A8:G9" insertRow="1">
  <autoFilter ref="A8:G9"/>
  <tableColumns count="7">
    <tableColumn id="1" name="ホスト名"/>
    <tableColumn id="2" name="ユーザ名"/>
    <tableColumn id="3" name="開始"/>
    <tableColumn id="4" name="終了"/>
    <tableColumn id="5" name="名前"/>
    <tableColumn id="6" name="よみ"/>
    <tableColumn id="7" name="所属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4"/>
  <sheetViews>
    <sheetView tabSelected="1" zoomScale="70" zoomScaleNormal="70" workbookViewId="0">
      <selection activeCell="D1" sqref="A1:D1"/>
    </sheetView>
  </sheetViews>
  <sheetFormatPr defaultColWidth="11" defaultRowHeight="13.2" x14ac:dyDescent="0.2"/>
  <cols>
    <col min="1" max="1" width="11" customWidth="1"/>
    <col min="2" max="2" width="6.33203125" customWidth="1"/>
    <col min="3" max="3" width="10.33203125" customWidth="1"/>
    <col min="4" max="4" width="11" customWidth="1"/>
    <col min="5" max="5" width="6.33203125" customWidth="1"/>
    <col min="6" max="6" width="10.33203125" customWidth="1"/>
    <col min="7" max="7" width="2.33203125" customWidth="1"/>
    <col min="8" max="8" width="6.33203125" customWidth="1"/>
    <col min="9" max="9" width="10.33203125" customWidth="1"/>
    <col min="11" max="11" width="6.33203125" customWidth="1"/>
    <col min="12" max="12" width="10.33203125" customWidth="1"/>
    <col min="13" max="13" width="1.88671875" customWidth="1"/>
    <col min="14" max="14" width="6.33203125" customWidth="1"/>
    <col min="15" max="15" width="10.33203125" customWidth="1"/>
    <col min="17" max="17" width="6.33203125" customWidth="1"/>
    <col min="19" max="19" width="6.33203125" customWidth="1"/>
  </cols>
  <sheetData>
    <row r="1" spans="1:18" ht="30" customHeight="1" thickBot="1" x14ac:dyDescent="0.4">
      <c r="A1" s="46" t="s">
        <v>226</v>
      </c>
      <c r="J1">
        <f>GRL出席表!E1</f>
        <v>0</v>
      </c>
      <c r="L1">
        <f>GRL出席表!F1</f>
        <v>0</v>
      </c>
    </row>
    <row r="2" spans="1:18" ht="20.100000000000001" customHeight="1" x14ac:dyDescent="0.2">
      <c r="B2" s="38"/>
      <c r="C2" s="38"/>
      <c r="D2" s="3"/>
      <c r="E2" s="8" t="s">
        <v>14</v>
      </c>
      <c r="F2" s="9"/>
      <c r="G2" s="3"/>
      <c r="H2" s="8" t="s">
        <v>142</v>
      </c>
      <c r="I2" s="9"/>
      <c r="J2" s="3"/>
      <c r="K2" s="8" t="s">
        <v>31</v>
      </c>
      <c r="L2" s="9"/>
      <c r="M2" s="3"/>
      <c r="N2" s="8" t="s">
        <v>26</v>
      </c>
      <c r="O2" s="9"/>
      <c r="P2" s="3"/>
      <c r="Q2" s="11"/>
      <c r="R2" s="11"/>
    </row>
    <row r="3" spans="1:18" ht="20.100000000000001" customHeight="1" x14ac:dyDescent="0.2">
      <c r="B3" s="38"/>
      <c r="C3" s="38"/>
      <c r="D3" s="3"/>
      <c r="E3" s="4" t="str">
        <f>IFERROR(VLOOKUP(E2,StudentTableGRL[[ホスト名]:[よみ]],2,0),IFERROR(VLOOKUP(E2,StaffTableGRL[[ホスト名]:[よみ]],2,0),""))</f>
        <v/>
      </c>
      <c r="F3" s="5" t="str">
        <f>IFERROR(VLOOKUP(E2,StudentTableGRL[[ホスト名]:[よみ]],5,0),IFERROR(VLOOKUP(E2,StaffTableGRL[[ホスト名]:[よみ]],5,0),""))</f>
        <v/>
      </c>
      <c r="G3" s="3"/>
      <c r="H3" s="4" t="str">
        <f>IFERROR(VLOOKUP(H2,StudentTableGRL[[ホスト名]:[よみ]],2,0),IFERROR(VLOOKUP(H2,StaffTableGRL[[ホスト名]:[よみ]],2,0),""))</f>
        <v/>
      </c>
      <c r="I3" s="5" t="str">
        <f>IFERROR(VLOOKUP(H2,StudentTableGRL[[ホスト名]:[よみ]],5,0),IFERROR(VLOOKUP(H2,StaffTableGRL[[ホスト名]:[よみ]],5,0),""))</f>
        <v/>
      </c>
      <c r="J3" s="3"/>
      <c r="K3" s="4" t="str">
        <f>IFERROR(VLOOKUP(K2,StudentTableGRL[[ホスト名]:[よみ]],2,0),IFERROR(VLOOKUP(K2,StaffTableGRL[[ホスト名]:[よみ]],2,0),""))</f>
        <v/>
      </c>
      <c r="L3" s="5" t="str">
        <f>IFERROR(VLOOKUP(K2,StudentTableGRL[[ホスト名]:[よみ]],5,0),IFERROR(VLOOKUP(K2,StaffTableGRL[[ホスト名]:[よみ]],5,0),""))</f>
        <v/>
      </c>
      <c r="M3" s="3"/>
      <c r="N3" s="4" t="str">
        <f>IFERROR(VLOOKUP(N2,StudentTableGRL[[ホスト名]:[よみ]],2,0),IFERROR(VLOOKUP(N2,StaffTableGRL[[ホスト名]:[よみ]],2,0),""))</f>
        <v/>
      </c>
      <c r="O3" s="5" t="str">
        <f>IFERROR(VLOOKUP(N2,StudentTableGRL[[ホスト名]:[よみ]],5,0),IFERROR(VLOOKUP(N2,StaffTableGRL[[ホスト名]:[よみ]],5,0),""))</f>
        <v/>
      </c>
      <c r="Q3" s="40"/>
      <c r="R3" s="40"/>
    </row>
    <row r="4" spans="1:18" ht="30" customHeight="1" thickBot="1" x14ac:dyDescent="0.25">
      <c r="B4" s="39"/>
      <c r="C4" s="39"/>
      <c r="D4" s="6"/>
      <c r="E4" s="2" t="str">
        <f>IFERROR(VLOOKUP(E2,StudentTableGRL[[ホスト名]:[よみ]],3,0),IFERROR(VLOOKUP(E2,StaffTableGRL[[ホスト名]:[よみ]],3,0),""))</f>
        <v/>
      </c>
      <c r="F4" s="7" t="str">
        <f>IFERROR(VLOOKUP(E2,StudentTableGRL[[ホスト名]:[よみ]],4,0),IFERROR(VLOOKUP(E2,StaffTableGRL[[ホスト名]:[よみ]],4,0),""))</f>
        <v/>
      </c>
      <c r="G4" s="6"/>
      <c r="H4" s="2" t="str">
        <f>IFERROR(VLOOKUP(H2,StudentTableGRL[[ホスト名]:[よみ]],3,0),IFERROR(VLOOKUP(H2,StaffTableGRL[[ホスト名]:[よみ]],3,0),""))</f>
        <v/>
      </c>
      <c r="I4" s="7" t="str">
        <f>IFERROR(VLOOKUP(H2,StudentTableGRL[[ホスト名]:[よみ]],4,0),IFERROR(VLOOKUP(H2,StaffTableGRL[[ホスト名]:[よみ]],4,0),""))</f>
        <v/>
      </c>
      <c r="J4" s="6"/>
      <c r="K4" s="2" t="str">
        <f>IFERROR(VLOOKUP(K2,StudentTableGRL[[ホスト名]:[よみ]],3,0),IFERROR(VLOOKUP(K2,StaffTableGRL[[ホスト名]:[よみ]],3,0),""))</f>
        <v/>
      </c>
      <c r="L4" s="7" t="str">
        <f>IFERROR(VLOOKUP(K2,StudentTableGRL[[ホスト名]:[よみ]],4,0),IFERROR(VLOOKUP(K2,StaffTableGRL[[ホスト名]:[よみ]],4,0),""))</f>
        <v/>
      </c>
      <c r="M4" s="6"/>
      <c r="N4" s="2" t="str">
        <f>IFERROR(VLOOKUP(N2,StudentTableGRL[[ホスト名]:[よみ]],3,0),IFERROR(VLOOKUP(N2,StaffTableGRL[[ホスト名]:[よみ]],3,0),""))</f>
        <v/>
      </c>
      <c r="O4" s="7" t="str">
        <f>IFERROR(VLOOKUP(N2,StudentTableGRL[[ホスト名]:[よみ]],4,0),IFERROR(VLOOKUP(N2,StaffTableGRL[[ホスト名]:[よみ]],4,0),""))</f>
        <v/>
      </c>
      <c r="Q4" s="40"/>
      <c r="R4" s="40"/>
    </row>
    <row r="5" spans="1:18" ht="12" customHeight="1" thickBot="1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8" ht="20.100000000000001" customHeight="1" x14ac:dyDescent="0.2">
      <c r="B6" s="8" t="s">
        <v>146</v>
      </c>
      <c r="C6" s="9"/>
      <c r="D6" s="3"/>
      <c r="E6" s="8" t="s">
        <v>12</v>
      </c>
      <c r="F6" s="9"/>
      <c r="G6" s="3"/>
      <c r="H6" s="8" t="s">
        <v>18</v>
      </c>
      <c r="I6" s="9"/>
      <c r="J6" s="3"/>
      <c r="K6" s="8" t="s">
        <v>10</v>
      </c>
      <c r="L6" s="9"/>
      <c r="M6" s="3"/>
      <c r="N6" s="8" t="s">
        <v>131</v>
      </c>
      <c r="O6" s="9"/>
      <c r="P6" s="3"/>
      <c r="Q6" s="11"/>
      <c r="R6" s="11"/>
    </row>
    <row r="7" spans="1:18" ht="20.100000000000001" customHeight="1" x14ac:dyDescent="0.2">
      <c r="B7" s="4" t="str">
        <f>IFERROR(VLOOKUP(B6,StudentTableGRL[[ホスト名]:[よみ]],2,0),IFERROR(VLOOKUP(B6,StaffTableGRL[[ホスト名]:[よみ]],2,0),""))</f>
        <v/>
      </c>
      <c r="C7" s="5" t="str">
        <f>IFERROR(VLOOKUP(B6,StudentTableGRL[[ホスト名]:[よみ]],5,0),IFERROR(VLOOKUP(B6,StaffTableGRL[[ホスト名]:[よみ]],5,0),""))</f>
        <v/>
      </c>
      <c r="D7" s="3"/>
      <c r="E7" s="4" t="str">
        <f>IFERROR(VLOOKUP(E6,StudentTableGRL[[ホスト名]:[よみ]],2,0),IFERROR(VLOOKUP(E6,StaffTableGRL[[ホスト名]:[よみ]],2,0),""))</f>
        <v/>
      </c>
      <c r="F7" s="5" t="str">
        <f>IFERROR(VLOOKUP(E6,StudentTableGRL[[ホスト名]:[よみ]],5,0),IFERROR(VLOOKUP(E6,StaffTableGRL[[ホスト名]:[よみ]],5,0),""))</f>
        <v/>
      </c>
      <c r="G7" s="3"/>
      <c r="H7" s="4" t="str">
        <f>IFERROR(VLOOKUP(H6,StudentTableGRL[[ホスト名]:[よみ]],2,0),IFERROR(VLOOKUP(H6,StaffTableGRL[[ホスト名]:[よみ]],2,0),""))</f>
        <v/>
      </c>
      <c r="I7" s="5" t="str">
        <f>IFERROR(VLOOKUP(H6,StudentTableGRL[[ホスト名]:[よみ]],5,0),IFERROR(VLOOKUP(H6,StaffTableGRL[[ホスト名]:[よみ]],5,0),""))</f>
        <v/>
      </c>
      <c r="J7" s="3"/>
      <c r="K7" s="4" t="str">
        <f>IFERROR(VLOOKUP(K6,StudentTableGRL[[ホスト名]:[よみ]],2,0),IFERROR(VLOOKUP(K6,StaffTableGRL[[ホスト名]:[よみ]],2,0),""))</f>
        <v/>
      </c>
      <c r="L7" s="5" t="str">
        <f>IFERROR(VLOOKUP(K6,StudentTableGRL[[ホスト名]:[よみ]],5,0),IFERROR(VLOOKUP(K6,StaffTableGRL[[ホスト名]:[よみ]],5,0),""))</f>
        <v/>
      </c>
      <c r="M7" s="3"/>
      <c r="N7" s="4" t="str">
        <f>IFERROR(VLOOKUP(N6,StudentTableGRL[[ホスト名]:[よみ]],2,0),IFERROR(VLOOKUP(N6,StaffTableGRL[[ホスト名]:[よみ]],2,0),""))</f>
        <v/>
      </c>
      <c r="O7" s="5" t="str">
        <f>IFERROR(VLOOKUP(N6,StudentTableGRL[[ホスト名]:[よみ]],5,0),IFERROR(VLOOKUP(N6,StaffTableGRL[[ホスト名]:[よみ]],5,0),""))</f>
        <v/>
      </c>
      <c r="Q7" s="40"/>
      <c r="R7" s="40"/>
    </row>
    <row r="8" spans="1:18" ht="30" customHeight="1" thickBot="1" x14ac:dyDescent="0.25">
      <c r="B8" s="2" t="str">
        <f>IFERROR(VLOOKUP(B6,StudentTableGRL[[ホスト名]:[よみ]],3,0),IFERROR(VLOOKUP(B6,StaffTableGRL[[ホスト名]:[よみ]],3,0),""))</f>
        <v/>
      </c>
      <c r="C8" s="7" t="str">
        <f>IFERROR(VLOOKUP(B6,StudentTableGRL[[ホスト名]:[よみ]],4,0),IFERROR(VLOOKUP(B6,StaffTableGRL[[ホスト名]:[よみ]],4,0),""))</f>
        <v/>
      </c>
      <c r="D8" s="6"/>
      <c r="E8" s="2" t="str">
        <f>IFERROR(VLOOKUP(E6,StudentTableGRL[[ホスト名]:[よみ]],3,0),IFERROR(VLOOKUP(E6,StaffTableGRL[[ホスト名]:[よみ]],3,0),""))</f>
        <v/>
      </c>
      <c r="F8" s="7" t="str">
        <f>IFERROR(VLOOKUP(E6,StudentTableGRL[[ホスト名]:[よみ]],4,0),IFERROR(VLOOKUP(E6,StaffTableGRL[[ホスト名]:[よみ]],4,0),""))</f>
        <v/>
      </c>
      <c r="G8" s="6"/>
      <c r="H8" s="2" t="str">
        <f>IFERROR(VLOOKUP(H6,StudentTableGRL[[ホスト名]:[よみ]],3,0),IFERROR(VLOOKUP(H6,StaffTableGRL[[ホスト名]:[よみ]],3,0),""))</f>
        <v/>
      </c>
      <c r="I8" s="7" t="str">
        <f>IFERROR(VLOOKUP(H6,StudentTableGRL[[ホスト名]:[よみ]],4,0),IFERROR(VLOOKUP(H6,StaffTableGRL[[ホスト名]:[よみ]],4,0),""))</f>
        <v/>
      </c>
      <c r="J8" s="6"/>
      <c r="K8" s="2" t="str">
        <f>IFERROR(VLOOKUP(K6,StudentTableGRL[[ホスト名]:[よみ]],3,0),IFERROR(VLOOKUP(K6,StaffTableGRL[[ホスト名]:[よみ]],3,0),""))</f>
        <v/>
      </c>
      <c r="L8" s="7" t="str">
        <f>IFERROR(VLOOKUP(K6,StudentTableGRL[[ホスト名]:[よみ]],4,0),IFERROR(VLOOKUP(K6,StaffTableGRL[[ホスト名]:[よみ]],4,0),""))</f>
        <v/>
      </c>
      <c r="M8" s="6"/>
      <c r="N8" s="2" t="str">
        <f>IFERROR(VLOOKUP(N6,StudentTableGRL[[ホスト名]:[よみ]],3,0),IFERROR(VLOOKUP(N6,StaffTableGRL[[ホスト名]:[よみ]],3,0),""))</f>
        <v/>
      </c>
      <c r="O8" s="7" t="str">
        <f>IFERROR(VLOOKUP(N6,StudentTableGRL[[ホスト名]:[よみ]],4,0),IFERROR(VLOOKUP(N6,StaffTableGRL[[ホスト名]:[よみ]],4,0),""))</f>
        <v/>
      </c>
      <c r="Q8" s="40"/>
      <c r="R8" s="40"/>
    </row>
    <row r="9" spans="1:18" ht="12" customHeight="1" thickBot="1" x14ac:dyDescent="0.25"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Q9" s="11"/>
      <c r="R9" s="11"/>
    </row>
    <row r="10" spans="1:18" ht="20.100000000000001" customHeight="1" x14ac:dyDescent="0.2">
      <c r="B10" s="8" t="s">
        <v>145</v>
      </c>
      <c r="C10" s="9"/>
      <c r="D10" s="3"/>
      <c r="E10" s="8" t="s">
        <v>17</v>
      </c>
      <c r="F10" s="9"/>
      <c r="G10" s="3"/>
      <c r="H10" s="8" t="s">
        <v>27</v>
      </c>
      <c r="I10" s="9"/>
      <c r="J10" s="3"/>
      <c r="K10" s="8" t="s">
        <v>25</v>
      </c>
      <c r="L10" s="9"/>
      <c r="M10" s="3"/>
      <c r="N10" s="8" t="s">
        <v>22</v>
      </c>
      <c r="O10" s="9"/>
      <c r="P10" s="3"/>
    </row>
    <row r="11" spans="1:18" ht="20.100000000000001" customHeight="1" x14ac:dyDescent="0.2">
      <c r="B11" s="4" t="str">
        <f>IFERROR(VLOOKUP(B10,StudentTableGRL[[ホスト名]:[よみ]],2,0),IFERROR(VLOOKUP(B10,StaffTableGRL[[ホスト名]:[よみ]],2,0),""))</f>
        <v/>
      </c>
      <c r="C11" s="5" t="str">
        <f>IFERROR(VLOOKUP(B10,StudentTableGRL[[ホスト名]:[よみ]],5,0),IFERROR(VLOOKUP(B10,StaffTableGRL[[ホスト名]:[よみ]],5,0),""))</f>
        <v/>
      </c>
      <c r="D11" s="3"/>
      <c r="E11" s="4" t="str">
        <f>IFERROR(VLOOKUP(E10,StudentTableGRL[[ホスト名]:[よみ]],2,0),IFERROR(VLOOKUP(E10,StaffTableGRL[[ホスト名]:[よみ]],2,0),""))</f>
        <v/>
      </c>
      <c r="F11" s="5" t="str">
        <f>IFERROR(VLOOKUP(E10,StudentTableGRL[[ホスト名]:[よみ]],5,0),IFERROR(VLOOKUP(E10,StaffTableGRL[[ホスト名]:[よみ]],5,0),""))</f>
        <v/>
      </c>
      <c r="G11" s="3"/>
      <c r="H11" s="4" t="str">
        <f>IFERROR(VLOOKUP(H10,StudentTableGRL[[ホスト名]:[よみ]],2,0),IFERROR(VLOOKUP(H10,StaffTableGRL[[ホスト名]:[よみ]],2,0),""))</f>
        <v/>
      </c>
      <c r="I11" s="5" t="str">
        <f>IFERROR(VLOOKUP(H10,StudentTableGRL[[ホスト名]:[よみ]],5,0),IFERROR(VLOOKUP(H10,StaffTableGRL[[ホスト名]:[よみ]],5,0),""))</f>
        <v/>
      </c>
      <c r="J11" s="3"/>
      <c r="K11" s="4" t="str">
        <f>IFERROR(VLOOKUP(K10,StudentTableGRL[[ホスト名]:[よみ]],2,0),IFERROR(VLOOKUP(K10,StaffTableGRL[[ホスト名]:[よみ]],2,0),""))</f>
        <v/>
      </c>
      <c r="L11" s="5" t="str">
        <f>IFERROR(VLOOKUP(K10,StudentTableGRL[[ホスト名]:[よみ]],5,0),IFERROR(VLOOKUP(K10,StaffTableGRL[[ホスト名]:[よみ]],5,0),""))</f>
        <v/>
      </c>
      <c r="M11" s="3"/>
      <c r="N11" s="4" t="str">
        <f>IFERROR(VLOOKUP(N10,StudentTableGRL[[ホスト名]:[よみ]],2,0),IFERROR(VLOOKUP(N10,StaffTableGRL[[ホスト名]:[よみ]],2,0),""))</f>
        <v/>
      </c>
      <c r="O11" s="5" t="str">
        <f>IFERROR(VLOOKUP(N10,StudentTableGRL[[ホスト名]:[よみ]],5,0),IFERROR(VLOOKUP(N10,StaffTableGRL[[ホスト名]:[よみ]],5,0),""))</f>
        <v/>
      </c>
      <c r="Q11" s="40"/>
      <c r="R11" s="40"/>
    </row>
    <row r="12" spans="1:18" ht="30" customHeight="1" thickBot="1" x14ac:dyDescent="0.25">
      <c r="B12" s="2" t="str">
        <f>IFERROR(VLOOKUP(B10,StudentTableGRL[[ホスト名]:[よみ]],3,0),IFERROR(VLOOKUP(B10,StaffTableGRL[[ホスト名]:[よみ]],3,0),""))</f>
        <v/>
      </c>
      <c r="C12" s="7" t="str">
        <f>IFERROR(VLOOKUP(B10,StudentTableGRL[[ホスト名]:[よみ]],4,0),IFERROR(VLOOKUP(B10,StaffTableGRL[[ホスト名]:[よみ]],4,0),""))</f>
        <v/>
      </c>
      <c r="D12" s="6"/>
      <c r="E12" s="2" t="str">
        <f>IFERROR(VLOOKUP(E10,StudentTableGRL[[ホスト名]:[よみ]],3,0),IFERROR(VLOOKUP(E10,StaffTableGRL[[ホスト名]:[よみ]],3,0),""))</f>
        <v/>
      </c>
      <c r="F12" s="7" t="str">
        <f>IFERROR(VLOOKUP(E10,StudentTableGRL[[ホスト名]:[よみ]],4,0),IFERROR(VLOOKUP(E10,StaffTableGRL[[ホスト名]:[よみ]],4,0),""))</f>
        <v/>
      </c>
      <c r="G12" s="6"/>
      <c r="H12" s="2" t="str">
        <f>IFERROR(VLOOKUP(H10,StudentTableGRL[[ホスト名]:[よみ]],3,0),IFERROR(VLOOKUP(H10,StaffTableGRL[[ホスト名]:[よみ]],3,0),""))</f>
        <v/>
      </c>
      <c r="I12" s="7" t="str">
        <f>IFERROR(VLOOKUP(H10,StudentTableGRL[[ホスト名]:[よみ]],4,0),IFERROR(VLOOKUP(H10,StaffTableGRL[[ホスト名]:[よみ]],4,0),""))</f>
        <v/>
      </c>
      <c r="J12" s="6"/>
      <c r="K12" s="2" t="str">
        <f>IFERROR(VLOOKUP(K10,StudentTableGRL[[ホスト名]:[よみ]],3,0),IFERROR(VLOOKUP(K10,StaffTableGRL[[ホスト名]:[よみ]],3,0),""))</f>
        <v/>
      </c>
      <c r="L12" s="7" t="str">
        <f>IFERROR(VLOOKUP(K10,StudentTableGRL[[ホスト名]:[よみ]],4,0),IFERROR(VLOOKUP(K10,StaffTableGRL[[ホスト名]:[よみ]],4,0),""))</f>
        <v/>
      </c>
      <c r="M12" s="6"/>
      <c r="N12" s="2" t="str">
        <f>IFERROR(VLOOKUP(N10,StudentTableGRL[[ホスト名]:[よみ]],3,0),IFERROR(VLOOKUP(N10,StaffTableGRL[[ホスト名]:[よみ]],3,0),""))</f>
        <v/>
      </c>
      <c r="O12" s="7" t="str">
        <f>IFERROR(VLOOKUP(N10,StudentTableGRL[[ホスト名]:[よみ]],4,0),IFERROR(VLOOKUP(N10,StaffTableGRL[[ホスト名]:[よみ]],4,0),""))</f>
        <v/>
      </c>
      <c r="Q12" s="40"/>
      <c r="R12" s="40"/>
    </row>
    <row r="13" spans="1:18" ht="12" customHeight="1" thickBot="1" x14ac:dyDescent="0.25"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Q13" s="11"/>
      <c r="R13" s="11"/>
    </row>
    <row r="14" spans="1:18" ht="20.100000000000001" customHeight="1" x14ac:dyDescent="0.2">
      <c r="B14" s="8" t="s">
        <v>169</v>
      </c>
      <c r="C14" s="9"/>
      <c r="D14" s="3"/>
      <c r="E14" s="8" t="s">
        <v>15</v>
      </c>
      <c r="F14" s="9"/>
      <c r="G14" s="3"/>
      <c r="H14" s="8" t="s">
        <v>32</v>
      </c>
      <c r="I14" s="9"/>
      <c r="J14" s="3"/>
      <c r="K14" s="8" t="s">
        <v>136</v>
      </c>
      <c r="L14" s="9"/>
      <c r="M14" s="3"/>
      <c r="N14" s="8" t="s">
        <v>21</v>
      </c>
      <c r="O14" s="9"/>
    </row>
    <row r="15" spans="1:18" ht="20.100000000000001" customHeight="1" x14ac:dyDescent="0.2">
      <c r="B15" s="4" t="str">
        <f>IFERROR(VLOOKUP(B14,StudentTableGRL[[ホスト名]:[よみ]],2,0),IFERROR(VLOOKUP(B14,StaffTableGRL[[ホスト名]:[よみ]],2,0),""))</f>
        <v/>
      </c>
      <c r="C15" s="5" t="str">
        <f>IFERROR(VLOOKUP(B14,StudentTableGRL[[ホスト名]:[よみ]],5,0),IFERROR(VLOOKUP(B14,StaffTableGRL[[ホスト名]:[よみ]],5,0),""))</f>
        <v/>
      </c>
      <c r="D15" s="3"/>
      <c r="E15" s="4" t="str">
        <f>IFERROR(VLOOKUP(E14,StudentTableGRL[[ホスト名]:[よみ]],2,0),IFERROR(VLOOKUP(E14,StaffTableGRL[[ホスト名]:[よみ]],2,0),""))</f>
        <v/>
      </c>
      <c r="F15" s="5" t="str">
        <f>IFERROR(VLOOKUP(E14,StudentTableGRL[[ホスト名]:[よみ]],5,0),IFERROR(VLOOKUP(E14,StaffTableGRL[[ホスト名]:[よみ]],5,0),""))</f>
        <v/>
      </c>
      <c r="G15" s="3"/>
      <c r="H15" s="4" t="str">
        <f>IFERROR(VLOOKUP(H14,StudentTableGRL[[ホスト名]:[よみ]],2,0),IFERROR(VLOOKUP(H14,StaffTableGRL[[ホスト名]:[よみ]],2,0),""))</f>
        <v/>
      </c>
      <c r="I15" s="5" t="str">
        <f>IFERROR(VLOOKUP(H14,StudentTableGRL[[ホスト名]:[よみ]],5,0),IFERROR(VLOOKUP(H14,StaffTableGRL[[ホスト名]:[よみ]],5,0),""))</f>
        <v/>
      </c>
      <c r="J15" s="3"/>
      <c r="K15" s="4" t="str">
        <f>IFERROR(VLOOKUP(K14,StudentTableGRL[[ホスト名]:[よみ]],2,0),IFERROR(VLOOKUP(K14,StaffTableGRL[[ホスト名]:[よみ]],2,0),""))</f>
        <v/>
      </c>
      <c r="L15" s="5" t="str">
        <f>IFERROR(VLOOKUP(K14,StudentTableGRL[[ホスト名]:[よみ]],5,0),IFERROR(VLOOKUP(K14,StaffTableGRL[[ホスト名]:[よみ]],5,0),""))</f>
        <v/>
      </c>
      <c r="M15" s="3"/>
      <c r="N15" s="4" t="str">
        <f>IFERROR(VLOOKUP(N14,StudentTableGRL[[ホスト名]:[よみ]],2,0),IFERROR(VLOOKUP(N14,StaffTableGRL[[ホスト名]:[よみ]],2,0),""))</f>
        <v/>
      </c>
      <c r="O15" s="5" t="str">
        <f>IFERROR(VLOOKUP(N14,StudentTableGRL[[ホスト名]:[よみ]],5,0),IFERROR(VLOOKUP(N14,StaffTableGRL[[ホスト名]:[よみ]],5,0),""))</f>
        <v/>
      </c>
    </row>
    <row r="16" spans="1:18" ht="30" customHeight="1" thickBot="1" x14ac:dyDescent="0.25">
      <c r="B16" s="2" t="str">
        <f>IFERROR(VLOOKUP(B14,StudentTableGRL[[ホスト名]:[よみ]],3,0),IFERROR(VLOOKUP(B14,StaffTableGRL[[ホスト名]:[よみ]],3,0),""))</f>
        <v/>
      </c>
      <c r="C16" s="7" t="str">
        <f>IFERROR(VLOOKUP(B14,StudentTableGRL[[ホスト名]:[よみ]],4,0),IFERROR(VLOOKUP(B14,StaffTableGRL[[ホスト名]:[よみ]],4,0),""))</f>
        <v/>
      </c>
      <c r="D16" s="6"/>
      <c r="E16" s="2" t="str">
        <f>IFERROR(VLOOKUP(E14,StudentTableGRL[[ホスト名]:[よみ]],3,0),IFERROR(VLOOKUP(E14,StaffTableGRL[[ホスト名]:[よみ]],3,0),""))</f>
        <v/>
      </c>
      <c r="F16" s="7" t="str">
        <f>IFERROR(VLOOKUP(E14,StudentTableGRL[[ホスト名]:[よみ]],4,0),IFERROR(VLOOKUP(E14,StaffTableGRL[[ホスト名]:[よみ]],4,0),""))</f>
        <v/>
      </c>
      <c r="G16" s="6"/>
      <c r="H16" s="2" t="str">
        <f>IFERROR(VLOOKUP(H14,StudentTableGRL[[ホスト名]:[よみ]],3,0),IFERROR(VLOOKUP(H14,StaffTableGRL[[ホスト名]:[よみ]],3,0),""))</f>
        <v/>
      </c>
      <c r="I16" s="7" t="str">
        <f>IFERROR(VLOOKUP(H14,StudentTableGRL[[ホスト名]:[よみ]],4,0),IFERROR(VLOOKUP(H14,StaffTableGRL[[ホスト名]:[よみ]],4,0),""))</f>
        <v/>
      </c>
      <c r="J16" s="6"/>
      <c r="K16" s="2" t="str">
        <f>IFERROR(VLOOKUP(K14,StudentTableGRL[[ホスト名]:[よみ]],3,0),IFERROR(VLOOKUP(K14,StaffTableGRL[[ホスト名]:[よみ]],3,0),""))</f>
        <v/>
      </c>
      <c r="L16" s="7" t="str">
        <f>IFERROR(VLOOKUP(K14,StudentTableGRL[[ホスト名]:[よみ]],4,0),IFERROR(VLOOKUP(K14,StaffTableGRL[[ホスト名]:[よみ]],4,0),""))</f>
        <v/>
      </c>
      <c r="M16" s="6"/>
      <c r="N16" s="2" t="str">
        <f>IFERROR(VLOOKUP(N14,StudentTableGRL[[ホスト名]:[よみ]],3,0),IFERROR(VLOOKUP(N14,StaffTableGRL[[ホスト名]:[よみ]],3,0),""))</f>
        <v/>
      </c>
      <c r="O16" s="7" t="str">
        <f>IFERROR(VLOOKUP(N14,StudentTableGRL[[ホスト名]:[よみ]],4,0),IFERROR(VLOOKUP(N14,StaffTableGRL[[ホスト名]:[よみ]],4,0),""))</f>
        <v/>
      </c>
    </row>
    <row r="17" spans="1:18" ht="12" customHeight="1" thickBot="1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Q17" s="3"/>
      <c r="R17" s="3"/>
    </row>
    <row r="18" spans="1:18" ht="20.100000000000001" customHeight="1" x14ac:dyDescent="0.2">
      <c r="B18" s="8" t="s">
        <v>37</v>
      </c>
      <c r="C18" s="9"/>
      <c r="D18" s="3"/>
      <c r="E18" s="8" t="s">
        <v>144</v>
      </c>
      <c r="F18" s="9"/>
      <c r="G18" s="3"/>
      <c r="H18" s="8" t="s">
        <v>23</v>
      </c>
      <c r="I18" s="9"/>
      <c r="J18" s="3"/>
      <c r="K18" s="8" t="s">
        <v>135</v>
      </c>
      <c r="L18" s="9"/>
      <c r="M18" s="3"/>
      <c r="N18" s="8" t="s">
        <v>13</v>
      </c>
      <c r="O18" s="9"/>
    </row>
    <row r="19" spans="1:18" ht="20.100000000000001" customHeight="1" x14ac:dyDescent="0.2">
      <c r="B19" s="4" t="str">
        <f>IFERROR(VLOOKUP(B18,StudentTableGRL[[ホスト名]:[よみ]],2,0),IFERROR(VLOOKUP(B18,StaffTableGRL[[ホスト名]:[よみ]],2,0),""))</f>
        <v/>
      </c>
      <c r="C19" s="5" t="str">
        <f>IFERROR(VLOOKUP(B18,StudentTableGRL[[ホスト名]:[よみ]],5,0),IFERROR(VLOOKUP(B18,StaffTableGRL[[ホスト名]:[よみ]],5,0),""))</f>
        <v/>
      </c>
      <c r="D19" s="3"/>
      <c r="E19" s="4" t="str">
        <f>IFERROR(VLOOKUP(E18,StudentTableGRL[[ホスト名]:[よみ]],2,0),IFERROR(VLOOKUP(E18,StaffTableGRL[[ホスト名]:[よみ]],2,0),""))</f>
        <v/>
      </c>
      <c r="F19" s="5" t="str">
        <f>IFERROR(VLOOKUP(E18,StudentTableGRL[[ホスト名]:[よみ]],5,0),IFERROR(VLOOKUP(E18,StaffTableGRL[[ホスト名]:[よみ]],5,0),""))</f>
        <v/>
      </c>
      <c r="G19" s="3"/>
      <c r="H19" s="4" t="str">
        <f>IFERROR(VLOOKUP(H18,StudentTableGRL[[ホスト名]:[よみ]],2,0),IFERROR(VLOOKUP(H18,StaffTableGRL[[ホスト名]:[よみ]],2,0),""))</f>
        <v/>
      </c>
      <c r="I19" s="5" t="str">
        <f>IFERROR(VLOOKUP(H18,StudentTableGRL[[ホスト名]:[よみ]],5,0),IFERROR(VLOOKUP(H18,StaffTableGRL[[ホスト名]:[よみ]],5,0),""))</f>
        <v/>
      </c>
      <c r="J19" s="3"/>
      <c r="K19" s="4" t="str">
        <f>IFERROR(VLOOKUP(K18,StudentTableGRL[[ホスト名]:[よみ]],2,0),IFERROR(VLOOKUP(K18,StaffTableGRL[[ホスト名]:[よみ]],2,0),""))</f>
        <v/>
      </c>
      <c r="L19" s="5" t="str">
        <f>IFERROR(VLOOKUP(K18,StudentTableGRL[[ホスト名]:[よみ]],5,0),IFERROR(VLOOKUP(K18,StaffTableGRL[[ホスト名]:[よみ]],5,0),""))</f>
        <v/>
      </c>
      <c r="M19" s="3"/>
      <c r="N19" s="4" t="str">
        <f>IFERROR(VLOOKUP(N18,StudentTableGRL[[ホスト名]:[よみ]],2,0),IFERROR(VLOOKUP(N18,StaffTableGRL[[ホスト名]:[よみ]],2,0),""))</f>
        <v/>
      </c>
      <c r="O19" s="5" t="str">
        <f>IFERROR(VLOOKUP(N18,StudentTableGRL[[ホスト名]:[よみ]],5,0),IFERROR(VLOOKUP(N18,StaffTableGRL[[ホスト名]:[よみ]],5,0),""))</f>
        <v/>
      </c>
    </row>
    <row r="20" spans="1:18" ht="30" customHeight="1" thickBot="1" x14ac:dyDescent="0.25">
      <c r="B20" s="2" t="str">
        <f>IFERROR(VLOOKUP(B18,StudentTableGRL[[ホスト名]:[よみ]],3,0),IFERROR(VLOOKUP(B18,StaffTableGRL[[ホスト名]:[よみ]],3,0),""))</f>
        <v/>
      </c>
      <c r="C20" s="7" t="str">
        <f>IFERROR(VLOOKUP(B18,StudentTableGRL[[ホスト名]:[よみ]],4,0),IFERROR(VLOOKUP(B18,StaffTableGRL[[ホスト名]:[よみ]],4,0),""))</f>
        <v/>
      </c>
      <c r="D20" s="6"/>
      <c r="E20" s="2" t="str">
        <f>IFERROR(VLOOKUP(E18,StudentTableGRL[[ホスト名]:[よみ]],3,0),IFERROR(VLOOKUP(E18,StaffTableGRL[[ホスト名]:[よみ]],3,0),""))</f>
        <v/>
      </c>
      <c r="F20" s="7" t="str">
        <f>IFERROR(VLOOKUP(E18,StudentTableGRL[[ホスト名]:[よみ]],4,0),IFERROR(VLOOKUP(E18,StaffTableGRL[[ホスト名]:[よみ]],4,0),""))</f>
        <v/>
      </c>
      <c r="G20" s="6"/>
      <c r="H20" s="2" t="str">
        <f>IFERROR(VLOOKUP(H18,StudentTableGRL[[ホスト名]:[よみ]],3,0),IFERROR(VLOOKUP(H18,StaffTableGRL[[ホスト名]:[よみ]],3,0),""))</f>
        <v/>
      </c>
      <c r="I20" s="7" t="str">
        <f>IFERROR(VLOOKUP(H18,StudentTableGRL[[ホスト名]:[よみ]],4,0),IFERROR(VLOOKUP(H18,StaffTableGRL[[ホスト名]:[よみ]],4,0),""))</f>
        <v/>
      </c>
      <c r="J20" s="6"/>
      <c r="K20" s="2" t="str">
        <f>IFERROR(VLOOKUP(K18,StudentTableGRL[[ホスト名]:[よみ]],3,0),IFERROR(VLOOKUP(K18,StaffTableGRL[[ホスト名]:[よみ]],3,0),""))</f>
        <v/>
      </c>
      <c r="L20" s="7" t="str">
        <f>IFERROR(VLOOKUP(K18,StudentTableGRL[[ホスト名]:[よみ]],4,0),IFERROR(VLOOKUP(K18,StaffTableGRL[[ホスト名]:[よみ]],4,0),""))</f>
        <v/>
      </c>
      <c r="M20" s="6"/>
      <c r="N20" s="2" t="str">
        <f>IFERROR(VLOOKUP(N18,StudentTableGRL[[ホスト名]:[よみ]],3,0),IFERROR(VLOOKUP(N18,StaffTableGRL[[ホスト名]:[よみ]],3,0),""))</f>
        <v/>
      </c>
      <c r="O20" s="7" t="str">
        <f>IFERROR(VLOOKUP(N18,StudentTableGRL[[ホスト名]:[よみ]],4,0),IFERROR(VLOOKUP(N18,StaffTableGRL[[ホスト名]:[よみ]],4,0),""))</f>
        <v/>
      </c>
    </row>
    <row r="21" spans="1:18" ht="12" customHeight="1" thickBot="1" x14ac:dyDescent="0.25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spans="1:18" ht="20.100000000000001" customHeight="1" x14ac:dyDescent="0.2">
      <c r="A22" s="50"/>
      <c r="D22" s="3"/>
      <c r="E22" s="8" t="s">
        <v>28</v>
      </c>
      <c r="F22" s="9"/>
      <c r="G22" s="3"/>
      <c r="H22" s="8" t="s">
        <v>30</v>
      </c>
      <c r="I22" s="9"/>
      <c r="J22" s="3"/>
      <c r="K22" s="8" t="s">
        <v>134</v>
      </c>
      <c r="L22" s="9"/>
      <c r="M22" s="3"/>
      <c r="N22" s="8" t="s">
        <v>16</v>
      </c>
      <c r="O22" s="9"/>
      <c r="P22" s="47" t="s">
        <v>222</v>
      </c>
    </row>
    <row r="23" spans="1:18" ht="20.100000000000001" customHeight="1" x14ac:dyDescent="0.2">
      <c r="A23" s="50"/>
      <c r="B23" s="11"/>
      <c r="C23" s="11"/>
      <c r="D23" s="3"/>
      <c r="E23" s="4" t="str">
        <f>IFERROR(VLOOKUP(E22,StudentTableGRL[[ホスト名]:[よみ]],2,0),IFERROR(VLOOKUP(E22,StaffTableGRL[[ホスト名]:[よみ]],2,0),""))</f>
        <v/>
      </c>
      <c r="F23" s="5" t="str">
        <f>IFERROR(VLOOKUP(E22,StudentTableGRL[[ホスト名]:[よみ]],5,0),IFERROR(VLOOKUP(E22,StaffTableGRL[[ホスト名]:[よみ]],5,0),""))</f>
        <v/>
      </c>
      <c r="G23" s="3"/>
      <c r="H23" s="4" t="str">
        <f>IFERROR(VLOOKUP(H22,StudentTableGRL[[ホスト名]:[よみ]],2,0),IFERROR(VLOOKUP(H22,StaffTableGRL[[ホスト名]:[よみ]],2,0),""))</f>
        <v/>
      </c>
      <c r="I23" s="5" t="str">
        <f>IFERROR(VLOOKUP(H22,StudentTableGRL[[ホスト名]:[よみ]],5,0),IFERROR(VLOOKUP(H22,StaffTableGRL[[ホスト名]:[よみ]],5,0),""))</f>
        <v/>
      </c>
      <c r="J23" s="3"/>
      <c r="K23" s="4" t="str">
        <f>IFERROR(VLOOKUP(K22,StudentTableGRL[[ホスト名]:[よみ]],2,0),IFERROR(VLOOKUP(K22,StaffTableGRL[[ホスト名]:[よみ]],2,0),""))</f>
        <v/>
      </c>
      <c r="L23" s="5" t="str">
        <f>IFERROR(VLOOKUP(K22,StudentTableGRL[[ホスト名]:[よみ]],5,0),IFERROR(VLOOKUP(K22,StaffTableGRL[[ホスト名]:[よみ]],5,0),""))</f>
        <v/>
      </c>
      <c r="M23" s="3"/>
      <c r="N23" s="4" t="str">
        <f>IFERROR(VLOOKUP(N22,StudentTableGRL[[ホスト名]:[よみ]],2,0),IFERROR(VLOOKUP(N22,StaffTableGRL[[ホスト名]:[よみ]],2,0),""))</f>
        <v/>
      </c>
      <c r="O23" s="5" t="str">
        <f>IFERROR(VLOOKUP(N22,StudentTableGRL[[ホスト名]:[よみ]],5,0),IFERROR(VLOOKUP(N22,StaffTableGRL[[ホスト名]:[よみ]],5,0),""))</f>
        <v/>
      </c>
      <c r="P23" s="48"/>
    </row>
    <row r="24" spans="1:18" ht="30" customHeight="1" thickBot="1" x14ac:dyDescent="0.25">
      <c r="A24" s="50"/>
      <c r="B24" s="10"/>
      <c r="C24" s="10"/>
      <c r="D24" s="6"/>
      <c r="E24" s="2" t="str">
        <f>IFERROR(VLOOKUP(E22,StudentTableGRL[[ホスト名]:[よみ]],3,0),IFERROR(VLOOKUP(E22,StaffTableGRL[[ホスト名]:[よみ]],3,0),""))</f>
        <v/>
      </c>
      <c r="F24" s="7" t="str">
        <f>IFERROR(VLOOKUP(E22,StudentTableGRL[[ホスト名]:[よみ]],4,0),IFERROR(VLOOKUP(E22,StaffTableGRL[[ホスト名]:[よみ]],4,0),""))</f>
        <v/>
      </c>
      <c r="G24" s="6"/>
      <c r="H24" s="2" t="str">
        <f>IFERROR(VLOOKUP(H22,StudentTableGRL[[ホスト名]:[よみ]],3,0),IFERROR(VLOOKUP(H22,StaffTableGRL[[ホスト名]:[よみ]],3,0),""))</f>
        <v/>
      </c>
      <c r="I24" s="7" t="str">
        <f>IFERROR(VLOOKUP(H22,StudentTableGRL[[ホスト名]:[よみ]],4,0),IFERROR(VLOOKUP(H22,StaffTableGRL[[ホスト名]:[よみ]],4,0),""))</f>
        <v/>
      </c>
      <c r="J24" s="6"/>
      <c r="K24" s="2" t="str">
        <f>IFERROR(VLOOKUP(K22,StudentTableGRL[[ホスト名]:[よみ]],3,0),IFERROR(VLOOKUP(K22,StaffTableGRL[[ホスト名]:[よみ]],3,0),""))</f>
        <v/>
      </c>
      <c r="L24" s="7" t="str">
        <f>IFERROR(VLOOKUP(K22,StudentTableGRL[[ホスト名]:[よみ]],4,0),IFERROR(VLOOKUP(K22,StaffTableGRL[[ホスト名]:[よみ]],4,0),""))</f>
        <v/>
      </c>
      <c r="M24" s="6"/>
      <c r="N24" s="2" t="str">
        <f>IFERROR(VLOOKUP(N22,StudentTableGRL[[ホスト名]:[よみ]],3,0),IFERROR(VLOOKUP(N22,StaffTableGRL[[ホスト名]:[よみ]],3,0),""))</f>
        <v/>
      </c>
      <c r="O24" s="7" t="str">
        <f>IFERROR(VLOOKUP(N22,StudentTableGRL[[ホスト名]:[よみ]],4,0),IFERROR(VLOOKUP(N22,StaffTableGRL[[ホスト名]:[よみ]],4,0),""))</f>
        <v/>
      </c>
      <c r="P24" s="48"/>
    </row>
    <row r="25" spans="1:18" ht="12" customHeight="1" thickBot="1" x14ac:dyDescent="0.25"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26" spans="1:18" ht="20.100000000000001" customHeight="1" x14ac:dyDescent="0.2">
      <c r="B26" s="8" t="s">
        <v>36</v>
      </c>
      <c r="C26" s="9"/>
      <c r="D26" s="3"/>
      <c r="E26" s="8" t="s">
        <v>24</v>
      </c>
      <c r="F26" s="9"/>
      <c r="G26" s="3"/>
      <c r="H26" s="8" t="s">
        <v>9</v>
      </c>
      <c r="I26" s="9"/>
      <c r="J26" s="3"/>
      <c r="K26" s="8" t="s">
        <v>133</v>
      </c>
      <c r="L26" s="9"/>
      <c r="M26" s="3"/>
      <c r="N26" s="8" t="s">
        <v>19</v>
      </c>
      <c r="O26" s="9"/>
    </row>
    <row r="27" spans="1:18" ht="20.100000000000001" customHeight="1" x14ac:dyDescent="0.2">
      <c r="B27" s="4" t="str">
        <f>IFERROR(VLOOKUP(B26,StudentTableGRL[[ホスト名]:[よみ]],2,0),IFERROR(VLOOKUP(B26,StaffTableGRL[[ホスト名]:[よみ]],2,0),""))</f>
        <v/>
      </c>
      <c r="C27" s="5" t="str">
        <f>IFERROR(VLOOKUP(B26,StudentTableGRL[[ホスト名]:[よみ]],5,0),IFERROR(VLOOKUP(B26,StaffTableGRL[[ホスト名]:[よみ]],5,0),""))</f>
        <v/>
      </c>
      <c r="D27" s="3"/>
      <c r="E27" s="4" t="str">
        <f>IFERROR(VLOOKUP(E26,StudentTableGRL[[ホスト名]:[よみ]],2,0),IFERROR(VLOOKUP(E26,StaffTableGRL[[ホスト名]:[よみ]],2,0),""))</f>
        <v/>
      </c>
      <c r="F27" s="5" t="str">
        <f>IFERROR(VLOOKUP(E26,StudentTableGRL[[ホスト名]:[よみ]],5,0),IFERROR(VLOOKUP(E26,StaffTableGRL[[ホスト名]:[よみ]],5,0),""))</f>
        <v/>
      </c>
      <c r="G27" s="3"/>
      <c r="H27" s="4" t="str">
        <f>IFERROR(VLOOKUP(H26,StudentTableGRL[[ホスト名]:[よみ]],2,0),IFERROR(VLOOKUP(H26,StaffTableGRL[[ホスト名]:[よみ]],2,0),""))</f>
        <v/>
      </c>
      <c r="I27" s="5" t="str">
        <f>IFERROR(VLOOKUP(H26,StudentTableGRL[[ホスト名]:[よみ]],5,0),IFERROR(VLOOKUP(H26,StaffTableGRL[[ホスト名]:[よみ]],5,0),""))</f>
        <v/>
      </c>
      <c r="J27" s="3"/>
      <c r="K27" s="4" t="str">
        <f>IFERROR(VLOOKUP(K26,StudentTableGRL[[ホスト名]:[よみ]],2,0),IFERROR(VLOOKUP(K26,StaffTableGRL[[ホスト名]:[よみ]],2,0),""))</f>
        <v/>
      </c>
      <c r="L27" s="5" t="str">
        <f>IFERROR(VLOOKUP(K26,StudentTableGRL[[ホスト名]:[よみ]],5,0),IFERROR(VLOOKUP(K26,StaffTableGRL[[ホスト名]:[よみ]],5,0),""))</f>
        <v/>
      </c>
      <c r="M27" s="3"/>
      <c r="N27" s="4" t="str">
        <f>IFERROR(VLOOKUP(N26,StudentTableGRL[[ホスト名]:[よみ]],2,0),IFERROR(VLOOKUP(N26,StaffTableGRL[[ホスト名]:[よみ]],2,0),""))</f>
        <v/>
      </c>
      <c r="O27" s="5" t="str">
        <f>IFERROR(VLOOKUP(N26,StudentTableGRL[[ホスト名]:[よみ]],5,0),IFERROR(VLOOKUP(N26,StaffTableGRL[[ホスト名]:[よみ]],5,0),""))</f>
        <v/>
      </c>
    </row>
    <row r="28" spans="1:18" ht="30" customHeight="1" thickBot="1" x14ac:dyDescent="0.25">
      <c r="B28" s="2" t="str">
        <f>IFERROR(VLOOKUP(B26,StudentTableGRL[[ホスト名]:[よみ]],3,0),IFERROR(VLOOKUP(B26,StaffTableGRL[[ホスト名]:[よみ]],3,0),""))</f>
        <v/>
      </c>
      <c r="C28" s="7" t="str">
        <f>IFERROR(VLOOKUP(B26,StudentTableGRL[[ホスト名]:[よみ]],4,0),IFERROR(VLOOKUP(B26,StaffTableGRL[[ホスト名]:[よみ]],4,0),""))</f>
        <v/>
      </c>
      <c r="D28" s="6"/>
      <c r="E28" s="2" t="str">
        <f>IFERROR(VLOOKUP(E26,StudentTableGRL[[ホスト名]:[よみ]],3,0),IFERROR(VLOOKUP(E26,StaffTableGRL[[ホスト名]:[よみ]],3,0),""))</f>
        <v/>
      </c>
      <c r="F28" s="7" t="str">
        <f>IFERROR(VLOOKUP(E26,StudentTableGRL[[ホスト名]:[よみ]],4,0),IFERROR(VLOOKUP(E26,StaffTableGRL[[ホスト名]:[よみ]],4,0),""))</f>
        <v/>
      </c>
      <c r="G28" s="6"/>
      <c r="H28" s="2" t="str">
        <f>IFERROR(VLOOKUP(H26,StudentTableGRL[[ホスト名]:[よみ]],3,0),IFERROR(VLOOKUP(H26,StaffTableGRL[[ホスト名]:[よみ]],3,0),""))</f>
        <v/>
      </c>
      <c r="I28" s="7" t="str">
        <f>IFERROR(VLOOKUP(H26,StudentTableGRL[[ホスト名]:[よみ]],4,0),IFERROR(VLOOKUP(H26,StaffTableGRL[[ホスト名]:[よみ]],4,0),""))</f>
        <v/>
      </c>
      <c r="J28" s="6"/>
      <c r="K28" s="2" t="str">
        <f>IFERROR(VLOOKUP(K26,StudentTableGRL[[ホスト名]:[よみ]],3,0),IFERROR(VLOOKUP(K26,StaffTableGRL[[ホスト名]:[よみ]],3,0),""))</f>
        <v/>
      </c>
      <c r="L28" s="7" t="str">
        <f>IFERROR(VLOOKUP(K26,StudentTableGRL[[ホスト名]:[よみ]],4,0),IFERROR(VLOOKUP(K26,StaffTableGRL[[ホスト名]:[よみ]],4,0),""))</f>
        <v/>
      </c>
      <c r="M28" s="6"/>
      <c r="N28" s="2" t="str">
        <f>IFERROR(VLOOKUP(N26,StudentTableGRL[[ホスト名]:[よみ]],3,0),IFERROR(VLOOKUP(N26,StaffTableGRL[[ホスト名]:[よみ]],3,0),""))</f>
        <v/>
      </c>
      <c r="O28" s="7" t="str">
        <f>IFERROR(VLOOKUP(N26,StudentTableGRL[[ホスト名]:[よみ]],4,0),IFERROR(VLOOKUP(N26,StaffTableGRL[[ホスト名]:[よみ]],4,0),""))</f>
        <v/>
      </c>
    </row>
    <row r="29" spans="1:18" ht="12" customHeight="1" thickBo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</row>
    <row r="30" spans="1:18" ht="20.100000000000001" customHeight="1" x14ac:dyDescent="0.2">
      <c r="B30" s="8" t="s">
        <v>39</v>
      </c>
      <c r="C30" s="9"/>
      <c r="D30" s="3"/>
      <c r="E30" s="8" t="s">
        <v>143</v>
      </c>
      <c r="F30" s="9"/>
      <c r="G30" s="3"/>
      <c r="H30" s="8" t="s">
        <v>20</v>
      </c>
      <c r="I30" s="9"/>
      <c r="J30" s="3"/>
      <c r="K30" s="8" t="s">
        <v>132</v>
      </c>
      <c r="L30" s="9"/>
      <c r="M30" s="3"/>
      <c r="N30" s="8" t="s">
        <v>8</v>
      </c>
      <c r="O30" s="9"/>
    </row>
    <row r="31" spans="1:18" ht="20.100000000000001" customHeight="1" x14ac:dyDescent="0.2">
      <c r="B31" s="4" t="str">
        <f>IFERROR(VLOOKUP(B30,StudentTableGRL[[ホスト名]:[よみ]],2,0),IFERROR(VLOOKUP(B30,StaffTableGRL[[ホスト名]:[よみ]],2,0),""))</f>
        <v/>
      </c>
      <c r="C31" s="5" t="str">
        <f>IFERROR(VLOOKUP(B30,StudentTableGRL[[ホスト名]:[よみ]],5,0),IFERROR(VLOOKUP(B30,StaffTableGRL[[ホスト名]:[よみ]],5,0),""))</f>
        <v/>
      </c>
      <c r="D31" s="3"/>
      <c r="E31" s="4" t="str">
        <f>IFERROR(VLOOKUP(E30,StudentTableGRL[[ホスト名]:[よみ]],2,0),IFERROR(VLOOKUP(E30,StaffTableGRL[[ホスト名]:[よみ]],2,0),""))</f>
        <v/>
      </c>
      <c r="F31" s="5" t="str">
        <f>IFERROR(VLOOKUP(E30,StudentTableGRL[[ホスト名]:[よみ]],5,0),IFERROR(VLOOKUP(E30,StaffTableGRL[[ホスト名]:[よみ]],5,0),""))</f>
        <v/>
      </c>
      <c r="G31" s="3"/>
      <c r="H31" s="4" t="str">
        <f>IFERROR(VLOOKUP(H30,StudentTableGRL[[ホスト名]:[よみ]],2,0),IFERROR(VLOOKUP(H30,StaffTableGRL[[ホスト名]:[よみ]],2,0),""))</f>
        <v/>
      </c>
      <c r="I31" s="5" t="str">
        <f>IFERROR(VLOOKUP(H30,StudentTableGRL[[ホスト名]:[よみ]],5,0),IFERROR(VLOOKUP(H30,StaffTableGRL[[ホスト名]:[よみ]],5,0),""))</f>
        <v/>
      </c>
      <c r="J31" s="3"/>
      <c r="K31" s="4" t="str">
        <f>IFERROR(VLOOKUP(K30,StudentTableGRL[[ホスト名]:[よみ]],2,0),IFERROR(VLOOKUP(K30,StaffTableGRL[[ホスト名]:[よみ]],2,0),""))</f>
        <v/>
      </c>
      <c r="L31" s="5" t="str">
        <f>IFERROR(VLOOKUP(K30,StudentTableGRL[[ホスト名]:[よみ]],5,0),IFERROR(VLOOKUP(K30,StaffTableGRL[[ホスト名]:[よみ]],5,0),""))</f>
        <v/>
      </c>
      <c r="M31" s="3"/>
      <c r="N31" s="4" t="str">
        <f>IFERROR(VLOOKUP(N30,StudentTableGRL[[ホスト名]:[よみ]],2,0),IFERROR(VLOOKUP(N30,StaffTableGRL[[ホスト名]:[よみ]],2,0),""))</f>
        <v/>
      </c>
      <c r="O31" s="5" t="str">
        <f>IFERROR(VLOOKUP(N30,StudentTableGRL[[ホスト名]:[よみ]],5,0),IFERROR(VLOOKUP(N30,StaffTableGRL[[ホスト名]:[よみ]],5,0),""))</f>
        <v/>
      </c>
    </row>
    <row r="32" spans="1:18" ht="30" customHeight="1" thickBot="1" x14ac:dyDescent="0.25">
      <c r="B32" s="2" t="str">
        <f>IFERROR(VLOOKUP(B30,StudentTableGRL[[ホスト名]:[よみ]],3,0),IFERROR(VLOOKUP(B30,StaffTableGRL[[ホスト名]:[よみ]],3,0),""))</f>
        <v/>
      </c>
      <c r="C32" s="7" t="str">
        <f>IFERROR(VLOOKUP(B30,StudentTableGRL[[ホスト名]:[よみ]],4,0),IFERROR(VLOOKUP(B30,StaffTableGRL[[ホスト名]:[よみ]],4,0),""))</f>
        <v/>
      </c>
      <c r="D32" s="6"/>
      <c r="E32" s="2" t="str">
        <f>IFERROR(VLOOKUP(E30,StudentTableGRL[[ホスト名]:[よみ]],3,0),IFERROR(VLOOKUP(E30,StaffTableGRL[[ホスト名]:[よみ]],3,0),""))</f>
        <v/>
      </c>
      <c r="F32" s="7" t="str">
        <f>IFERROR(VLOOKUP(E30,StudentTableGRL[[ホスト名]:[よみ]],4,0),IFERROR(VLOOKUP(E30,StaffTableGRL[[ホスト名]:[よみ]],4,0),""))</f>
        <v/>
      </c>
      <c r="G32" s="6"/>
      <c r="H32" s="2" t="str">
        <f>IFERROR(VLOOKUP(H30,StudentTableGRL[[ホスト名]:[よみ]],3,0),IFERROR(VLOOKUP(H30,StaffTableGRL[[ホスト名]:[よみ]],3,0),""))</f>
        <v/>
      </c>
      <c r="I32" s="7" t="str">
        <f>IFERROR(VLOOKUP(H30,StudentTableGRL[[ホスト名]:[よみ]],4,0),IFERROR(VLOOKUP(H30,StaffTableGRL[[ホスト名]:[よみ]],4,0),""))</f>
        <v/>
      </c>
      <c r="J32" s="6"/>
      <c r="K32" s="2" t="str">
        <f>IFERROR(VLOOKUP(K30,StudentTableGRL[[ホスト名]:[よみ]],3,0),IFERROR(VLOOKUP(K30,StaffTableGRL[[ホスト名]:[よみ]],3,0),""))</f>
        <v/>
      </c>
      <c r="L32" s="7" t="str">
        <f>IFERROR(VLOOKUP(K30,StudentTableGRL[[ホスト名]:[よみ]],4,0),IFERROR(VLOOKUP(K30,StaffTableGRL[[ホスト名]:[よみ]],4,0),""))</f>
        <v/>
      </c>
      <c r="M32" s="6"/>
      <c r="N32" s="2" t="str">
        <f>IFERROR(VLOOKUP(N30,StudentTableGRL[[ホスト名]:[よみ]],3,0),IFERROR(VLOOKUP(N30,StaffTableGRL[[ホスト名]:[よみ]],3,0),""))</f>
        <v/>
      </c>
      <c r="O32" s="7" t="str">
        <f>IFERROR(VLOOKUP(N30,StudentTableGRL[[ホスト名]:[よみ]],4,0),IFERROR(VLOOKUP(N30,StaffTableGRL[[ホスト名]:[よみ]],4,0),""))</f>
        <v/>
      </c>
    </row>
    <row r="33" spans="2:18" ht="12" customHeight="1" thickBo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</row>
    <row r="34" spans="2:18" ht="20.100000000000001" customHeight="1" x14ac:dyDescent="0.2">
      <c r="B34" s="8" t="s">
        <v>40</v>
      </c>
      <c r="C34" s="9"/>
      <c r="D34" s="3"/>
      <c r="E34" s="8" t="s">
        <v>38</v>
      </c>
      <c r="F34" s="9"/>
      <c r="G34" s="3"/>
      <c r="H34" s="8" t="s">
        <v>141</v>
      </c>
      <c r="I34" s="9"/>
      <c r="J34" s="3"/>
      <c r="K34" s="8" t="s">
        <v>29</v>
      </c>
      <c r="L34" s="9"/>
      <c r="M34" s="3"/>
      <c r="N34" s="8" t="s">
        <v>11</v>
      </c>
      <c r="O34" s="9"/>
    </row>
    <row r="35" spans="2:18" ht="20.100000000000001" customHeight="1" x14ac:dyDescent="0.2">
      <c r="B35" s="4" t="str">
        <f>IFERROR(VLOOKUP(B34,StudentTableGRL[[ホスト名]:[よみ]],2,0),IFERROR(VLOOKUP(B34,StaffTableGRL[[ホスト名]:[よみ]],2,0),""))</f>
        <v/>
      </c>
      <c r="C35" s="5" t="str">
        <f>IFERROR(VLOOKUP(B34,StudentTableGRL[[ホスト名]:[よみ]],5,0),IFERROR(VLOOKUP(B34,StaffTableGRL[[ホスト名]:[よみ]],5,0),""))</f>
        <v/>
      </c>
      <c r="D35" s="3"/>
      <c r="E35" s="4" t="str">
        <f>IFERROR(VLOOKUP(E34,StudentTableGRL[[ホスト名]:[よみ]],2,0),IFERROR(VLOOKUP(E34,StaffTableGRL[[ホスト名]:[よみ]],2,0),""))</f>
        <v/>
      </c>
      <c r="F35" s="5" t="str">
        <f>IFERROR(VLOOKUP(E34,StudentTableGRL[[ホスト名]:[よみ]],5,0),IFERROR(VLOOKUP(E34,StaffTableGRL[[ホスト名]:[よみ]],5,0),""))</f>
        <v/>
      </c>
      <c r="G35" s="3"/>
      <c r="H35" s="4" t="str">
        <f>IFERROR(VLOOKUP(H34,StudentTableGRL[[ホスト名]:[よみ]],2,0),IFERROR(VLOOKUP(H34,StaffTableGRL[[ホスト名]:[よみ]],2,0),""))</f>
        <v/>
      </c>
      <c r="I35" s="5" t="str">
        <f>IFERROR(VLOOKUP(H34,StudentTableGRL[[ホスト名]:[よみ]],5,0),IFERROR(VLOOKUP(H34,StaffTableGRL[[ホスト名]:[よみ]],5,0),""))</f>
        <v/>
      </c>
      <c r="J35" s="3"/>
      <c r="K35" s="4" t="str">
        <f>IFERROR(VLOOKUP(K34,StudentTableGRL[[ホスト名]:[よみ]],2,0),IFERROR(VLOOKUP(K34,StaffTableGRL[[ホスト名]:[よみ]],2,0),""))</f>
        <v/>
      </c>
      <c r="L35" s="5" t="str">
        <f>IFERROR(VLOOKUP(K34,StudentTableGRL[[ホスト名]:[よみ]],5,0),IFERROR(VLOOKUP(K34,StaffTableGRL[[ホスト名]:[よみ]],5,0),""))</f>
        <v/>
      </c>
      <c r="M35" s="3"/>
      <c r="N35" s="4" t="str">
        <f>IFERROR(VLOOKUP(N34,StudentTableGRL[[ホスト名]:[よみ]],2,0),IFERROR(VLOOKUP(N34,StaffTableGRL[[ホスト名]:[よみ]],2,0),""))</f>
        <v/>
      </c>
      <c r="O35" s="5" t="str">
        <f>IFERROR(VLOOKUP(N34,StudentTableGRL[[ホスト名]:[よみ]],5,0),IFERROR(VLOOKUP(N34,StaffTableGRL[[ホスト名]:[よみ]],5,0),""))</f>
        <v/>
      </c>
    </row>
    <row r="36" spans="2:18" ht="30" customHeight="1" thickBot="1" x14ac:dyDescent="0.25">
      <c r="B36" s="2" t="str">
        <f>IFERROR(VLOOKUP(B34,StudentTableGRL[[ホスト名]:[よみ]],3,0),IFERROR(VLOOKUP(B34,StaffTableGRL[[ホスト名]:[よみ]],3,0),""))</f>
        <v/>
      </c>
      <c r="C36" s="7" t="str">
        <f>IFERROR(VLOOKUP(B34,StudentTableGRL[[ホスト名]:[よみ]],4,0),IFERROR(VLOOKUP(B34,StaffTableGRL[[ホスト名]:[よみ]],4,0),""))</f>
        <v/>
      </c>
      <c r="D36" s="6"/>
      <c r="E36" s="2" t="str">
        <f>IFERROR(VLOOKUP(E34,StudentTableGRL[[ホスト名]:[よみ]],3,0),IFERROR(VLOOKUP(E34,StaffTableGRL[[ホスト名]:[よみ]],3,0),""))</f>
        <v/>
      </c>
      <c r="F36" s="7" t="str">
        <f>IFERROR(VLOOKUP(E34,StudentTableGRL[[ホスト名]:[よみ]],4,0),IFERROR(VLOOKUP(E34,StaffTableGRL[[ホスト名]:[よみ]],4,0),""))</f>
        <v/>
      </c>
      <c r="G36" s="6"/>
      <c r="H36" s="2" t="str">
        <f>IFERROR(VLOOKUP(H34,StudentTableGRL[[ホスト名]:[よみ]],3,0),IFERROR(VLOOKUP(H34,StaffTableGRL[[ホスト名]:[よみ]],3,0),""))</f>
        <v/>
      </c>
      <c r="I36" s="7" t="str">
        <f>IFERROR(VLOOKUP(H34,StudentTableGRL[[ホスト名]:[よみ]],4,0),IFERROR(VLOOKUP(H34,StaffTableGRL[[ホスト名]:[よみ]],4,0),""))</f>
        <v/>
      </c>
      <c r="J36" s="6"/>
      <c r="K36" s="2" t="str">
        <f>IFERROR(VLOOKUP(K34,StudentTableGRL[[ホスト名]:[よみ]],3,0),IFERROR(VLOOKUP(K34,StaffTableGRL[[ホスト名]:[よみ]],3,0),""))</f>
        <v/>
      </c>
      <c r="L36" s="7" t="str">
        <f>IFERROR(VLOOKUP(K34,StudentTableGRL[[ホスト名]:[よみ]],4,0),IFERROR(VLOOKUP(K34,StaffTableGRL[[ホスト名]:[よみ]],4,0),""))</f>
        <v/>
      </c>
      <c r="M36" s="6"/>
      <c r="N36" s="2" t="str">
        <f>IFERROR(VLOOKUP(N34,StudentTableGRL[[ホスト名]:[よみ]],3,0),IFERROR(VLOOKUP(N34,StaffTableGRL[[ホスト名]:[よみ]],3,0),""))</f>
        <v/>
      </c>
      <c r="O36" s="7" t="str">
        <f>IFERROR(VLOOKUP(N34,StudentTableGRL[[ホスト名]:[よみ]],4,0),IFERROR(VLOOKUP(N34,StaffTableGRL[[ホスト名]:[よみ]],4,0),""))</f>
        <v/>
      </c>
    </row>
    <row r="37" spans="2:18" ht="12" customHeight="1" thickBo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2:18" ht="20.100000000000001" customHeight="1" x14ac:dyDescent="0.2">
      <c r="B38" s="8" t="s">
        <v>140</v>
      </c>
      <c r="C38" s="9"/>
      <c r="D38" s="3"/>
      <c r="E38" s="8" t="s">
        <v>139</v>
      </c>
      <c r="F38" s="9"/>
      <c r="G38" s="3"/>
      <c r="H38" s="8" t="s">
        <v>138</v>
      </c>
      <c r="I38" s="9"/>
      <c r="J38" s="3"/>
      <c r="K38" s="8" t="s">
        <v>137</v>
      </c>
      <c r="L38" s="9"/>
      <c r="M38" s="3"/>
      <c r="N38" s="8" t="s">
        <v>130</v>
      </c>
      <c r="O38" s="9"/>
    </row>
    <row r="39" spans="2:18" ht="19.5" customHeight="1" x14ac:dyDescent="0.2">
      <c r="B39" s="4" t="str">
        <f>IFERROR(VLOOKUP(B38,StudentTableGRL[[ホスト名]:[よみ]],2,0),IFERROR(VLOOKUP(B38,StaffTableGRL[[ホスト名]:[よみ]],2,0),""))</f>
        <v/>
      </c>
      <c r="C39" s="5" t="str">
        <f>IFERROR(VLOOKUP(B38,StudentTableGRL[[ホスト名]:[よみ]],5,0),IFERROR(VLOOKUP(B38,StaffTableGRL[[ホスト名]:[よみ]],5,0),""))</f>
        <v/>
      </c>
      <c r="D39" s="3"/>
      <c r="E39" s="4" t="str">
        <f>IFERROR(VLOOKUP(E38,StudentTableGRL[[ホスト名]:[よみ]],2,0),IFERROR(VLOOKUP(E38,StaffTableGRL[[ホスト名]:[よみ]],2,0),""))</f>
        <v/>
      </c>
      <c r="F39" s="5" t="str">
        <f>IFERROR(VLOOKUP(E38,StudentTableGRL[[ホスト名]:[よみ]],5,0),IFERROR(VLOOKUP(E38,StaffTableGRL[[ホスト名]:[よみ]],5,0),""))</f>
        <v/>
      </c>
      <c r="G39" s="3"/>
      <c r="H39" s="4" t="str">
        <f>IFERROR(VLOOKUP(H38,StudentTableGRL[[ホスト名]:[よみ]],2,0),IFERROR(VLOOKUP(H38,StaffTableGRL[[ホスト名]:[よみ]],2,0),""))</f>
        <v/>
      </c>
      <c r="I39" s="5" t="str">
        <f>IFERROR(VLOOKUP(H38,StudentTableGRL[[ホスト名]:[よみ]],5,0),IFERROR(VLOOKUP(H38,StaffTableGRL[[ホスト名]:[よみ]],5,0),""))</f>
        <v/>
      </c>
      <c r="J39" s="3"/>
      <c r="K39" s="4" t="str">
        <f>IFERROR(VLOOKUP(K38,StudentTableGRL[[ホスト名]:[よみ]],2,0),IFERROR(VLOOKUP(K38,StaffTableGRL[[ホスト名]:[よみ]],2,0),""))</f>
        <v/>
      </c>
      <c r="L39" s="5" t="str">
        <f>IFERROR(VLOOKUP(K38,StudentTableGRL[[ホスト名]:[よみ]],5,0),IFERROR(VLOOKUP(K38,StaffTableGRL[[ホスト名]:[よみ]],5,0),""))</f>
        <v/>
      </c>
      <c r="M39" s="3"/>
      <c r="N39" s="4" t="str">
        <f>IFERROR(VLOOKUP(N38,StudentTableGRL[[ホスト名]:[よみ]],2,0),IFERROR(VLOOKUP(N38,StaffTableGRL[[ホスト名]:[よみ]],2,0),""))</f>
        <v/>
      </c>
      <c r="O39" s="5" t="str">
        <f>IFERROR(VLOOKUP(N38,StudentTableGRL[[ホスト名]:[よみ]],5,0),IFERROR(VLOOKUP(N38,StaffTableGRL[[ホスト名]:[よみ]],5,0),""))</f>
        <v/>
      </c>
    </row>
    <row r="40" spans="2:18" ht="30" customHeight="1" thickBot="1" x14ac:dyDescent="0.25">
      <c r="B40" s="2" t="str">
        <f>IFERROR(VLOOKUP(B38,StudentTableGRL[[ホスト名]:[よみ]],3,0),IFERROR(VLOOKUP(B38,StaffTableGRL[[ホスト名]:[よみ]],3,0),""))</f>
        <v/>
      </c>
      <c r="C40" s="7" t="str">
        <f>IFERROR(VLOOKUP(B38,StudentTableGRL[[ホスト名]:[よみ]],4,0),IFERROR(VLOOKUP(B38,StaffTableGRL[[ホスト名]:[よみ]],4,0),""))</f>
        <v/>
      </c>
      <c r="D40" s="6"/>
      <c r="E40" s="2" t="str">
        <f>IFERROR(VLOOKUP(E38,StudentTableGRL[[ホスト名]:[よみ]],3,0),IFERROR(VLOOKUP(E38,StaffTableGRL[[ホスト名]:[よみ]],3,0),""))</f>
        <v/>
      </c>
      <c r="F40" s="7" t="str">
        <f>IFERROR(VLOOKUP(E38,StudentTableGRL[[ホスト名]:[よみ]],4,0),IFERROR(VLOOKUP(E38,StaffTableGRL[[ホスト名]:[よみ]],4,0),""))</f>
        <v/>
      </c>
      <c r="G40" s="6"/>
      <c r="H40" s="2" t="str">
        <f>IFERROR(VLOOKUP(H38,StudentTableGRL[[ホスト名]:[よみ]],3,0),IFERROR(VLOOKUP(H38,StaffTableGRL[[ホスト名]:[よみ]],3,0),""))</f>
        <v/>
      </c>
      <c r="I40" s="7" t="str">
        <f>IFERROR(VLOOKUP(H38,StudentTableGRL[[ホスト名]:[よみ]],4,0),IFERROR(VLOOKUP(H38,StaffTableGRL[[ホスト名]:[よみ]],4,0),""))</f>
        <v/>
      </c>
      <c r="J40" s="6"/>
      <c r="K40" s="2" t="str">
        <f>IFERROR(VLOOKUP(K38,StudentTableGRL[[ホスト名]:[よみ]],3,0),IFERROR(VLOOKUP(K38,StaffTableGRL[[ホスト名]:[よみ]],3,0),""))</f>
        <v/>
      </c>
      <c r="L40" s="7" t="str">
        <f>IFERROR(VLOOKUP(K38,StudentTableGRL[[ホスト名]:[よみ]],4,0),IFERROR(VLOOKUP(K38,StaffTableGRL[[ホスト名]:[よみ]],4,0),""))</f>
        <v/>
      </c>
      <c r="M40" s="6"/>
      <c r="N40" s="2" t="str">
        <f>IFERROR(VLOOKUP(N38,StudentTableGRL[[ホスト名]:[よみ]],3,0),IFERROR(VLOOKUP(N38,StaffTableGRL[[ホスト名]:[よみ]],3,0),""))</f>
        <v/>
      </c>
      <c r="O40" s="7" t="str">
        <f>IFERROR(VLOOKUP(N38,StudentTableGRL[[ホスト名]:[よみ]],4,0),IFERROR(VLOOKUP(N38,StaffTableGRL[[ホスト名]:[よみ]],4,0),""))</f>
        <v/>
      </c>
    </row>
    <row r="41" spans="2:18" ht="30" customHeight="1" thickBot="1" x14ac:dyDescent="0.25">
      <c r="Q41" s="40"/>
      <c r="R41" s="40"/>
    </row>
    <row r="42" spans="2:18" ht="19.5" customHeight="1" x14ac:dyDescent="0.2">
      <c r="D42" s="16" t="s">
        <v>225</v>
      </c>
      <c r="E42" s="17"/>
      <c r="F42" s="22"/>
      <c r="G42" s="20"/>
      <c r="H42" s="20"/>
      <c r="I42" s="20"/>
      <c r="J42" s="20"/>
      <c r="K42" s="20"/>
      <c r="L42" s="21"/>
    </row>
    <row r="43" spans="2:18" ht="19.5" customHeight="1" x14ac:dyDescent="0.2">
      <c r="D43" s="12" t="str">
        <f>IFERROR(VLOOKUP(D42,StudentTableGRL[[ホスト名]:[よみ]],2,0),IFERROR(VLOOKUP(D42,StaffTableGRL[[ホスト名]:[よみ]],2,0),""))</f>
        <v/>
      </c>
      <c r="E43" s="13" t="str">
        <f>IFERROR(VLOOKUP(D42,StudentTableGRL[[ホスト名]:[よみ]],5,0),IFERROR(VLOOKUP(D42,StaffTableGRL[[ホスト名]:[よみ]],5,0),""))</f>
        <v/>
      </c>
      <c r="F43" s="36"/>
      <c r="G43" s="27"/>
      <c r="H43" s="27"/>
      <c r="I43" s="27"/>
      <c r="J43" s="27"/>
      <c r="K43" s="27"/>
      <c r="L43" s="30"/>
    </row>
    <row r="44" spans="2:18" ht="30" customHeight="1" thickBot="1" x14ac:dyDescent="0.35">
      <c r="D44" s="14" t="str">
        <f>IFERROR(VLOOKUP(D42,StudentTableGRL[[ホスト名]:[よみ]],3,0),IFERROR(VLOOKUP(D42,StaffTableGRL[[ホスト名]:[よみ]],3,0),""))</f>
        <v/>
      </c>
      <c r="E44" s="15" t="str">
        <f>IFERROR(VLOOKUP(D42,StudentTableGRL[[ホスト名]:[よみ]],4,0),IFERROR(VLOOKUP(D42,StaffTableGRL[[ホスト名]:[よみ]],4,0),""))</f>
        <v/>
      </c>
      <c r="F44" s="37"/>
      <c r="G44" s="32"/>
      <c r="H44" s="32"/>
      <c r="I44" s="44" t="s">
        <v>219</v>
      </c>
      <c r="J44" s="32"/>
      <c r="K44" s="32"/>
      <c r="L44" s="31"/>
    </row>
  </sheetData>
  <mergeCells count="2">
    <mergeCell ref="P22:P24"/>
    <mergeCell ref="A21:A24"/>
  </mergeCells>
  <phoneticPr fontId="1"/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4"/>
  <sheetViews>
    <sheetView zoomScale="70" zoomScaleNormal="70" workbookViewId="0">
      <selection activeCell="D1" sqref="A1:D1"/>
    </sheetView>
  </sheetViews>
  <sheetFormatPr defaultColWidth="11" defaultRowHeight="13.2" x14ac:dyDescent="0.2"/>
  <cols>
    <col min="2" max="2" width="6.33203125" customWidth="1"/>
    <col min="3" max="3" width="10.33203125" customWidth="1"/>
    <col min="5" max="5" width="6.33203125" customWidth="1"/>
    <col min="6" max="6" width="10.33203125" customWidth="1"/>
    <col min="7" max="7" width="2.109375" customWidth="1"/>
    <col min="8" max="8" width="6.33203125" customWidth="1"/>
    <col min="9" max="9" width="10.33203125" customWidth="1"/>
    <col min="11" max="11" width="6.33203125" customWidth="1"/>
    <col min="12" max="12" width="10.33203125" customWidth="1"/>
    <col min="13" max="13" width="2.33203125" customWidth="1"/>
    <col min="14" max="14" width="6.33203125" customWidth="1"/>
    <col min="15" max="15" width="10.33203125" customWidth="1"/>
    <col min="17" max="17" width="7.33203125" customWidth="1"/>
    <col min="19" max="19" width="6.33203125" customWidth="1"/>
  </cols>
  <sheetData>
    <row r="1" spans="1:19" ht="29.25" customHeight="1" thickBot="1" x14ac:dyDescent="0.4">
      <c r="A1" s="46" t="s">
        <v>229</v>
      </c>
      <c r="J1">
        <f>ML1出席表!E1</f>
        <v>0</v>
      </c>
      <c r="L1">
        <f>ML1出席表!F1</f>
        <v>0</v>
      </c>
    </row>
    <row r="2" spans="1:19" ht="20.100000000000001" customHeight="1" x14ac:dyDescent="0.2">
      <c r="A2" s="3"/>
      <c r="B2" s="11"/>
      <c r="C2" s="11"/>
      <c r="D2" s="3"/>
      <c r="E2" s="8" t="s">
        <v>71</v>
      </c>
      <c r="F2" s="9"/>
      <c r="G2" s="3"/>
      <c r="H2" s="8" t="s">
        <v>51</v>
      </c>
      <c r="I2" s="9"/>
      <c r="J2" s="3"/>
      <c r="K2" s="8" t="s">
        <v>41</v>
      </c>
      <c r="L2" s="9"/>
      <c r="M2" s="3"/>
      <c r="N2" s="8" t="s">
        <v>53</v>
      </c>
      <c r="O2" s="9"/>
      <c r="P2" s="11"/>
      <c r="Q2" s="11"/>
      <c r="R2" s="11"/>
      <c r="S2" s="40"/>
    </row>
    <row r="3" spans="1:19" ht="20.100000000000001" customHeight="1" x14ac:dyDescent="0.2">
      <c r="A3" s="3"/>
      <c r="B3" s="11"/>
      <c r="C3" s="11"/>
      <c r="D3" s="3"/>
      <c r="E3" s="4" t="str">
        <f>IFERROR(VLOOKUP(E2,StudentTableML1[[ホスト名]:[よみ]],2,0),IFERROR(VLOOKUP(E2,StaffTableML1[[ホスト名]:[よみ]],2,0),""))</f>
        <v/>
      </c>
      <c r="F3" s="5" t="str">
        <f>IFERROR(VLOOKUP(E2,StudentTableML1[[ホスト名]:[よみ]],5,0),IFERROR(VLOOKUP(E2,StaffTableML1[[ホスト名]:[よみ]],5,0),""))</f>
        <v/>
      </c>
      <c r="G3" s="3"/>
      <c r="H3" s="4" t="str">
        <f>IFERROR(VLOOKUP(H2,StudentTableML1[[ホスト名]:[よみ]],2,0),IFERROR(VLOOKUP(H2,StaffTableML1[[ホスト名]:[よみ]],2,0),""))</f>
        <v/>
      </c>
      <c r="I3" s="5" t="str">
        <f>IFERROR(VLOOKUP(H2,StudentTableML1[[ホスト名]:[よみ]],5,0),IFERROR(VLOOKUP(H2,StaffTableML1[[ホスト名]:[よみ]],5,0),""))</f>
        <v/>
      </c>
      <c r="J3" s="3"/>
      <c r="K3" s="4" t="str">
        <f>IFERROR(VLOOKUP(K2,StudentTableML1[[ホスト名]:[よみ]],2,0),IFERROR(VLOOKUP(K2,StaffTableML1[[ホスト名]:[よみ]],2,0),""))</f>
        <v/>
      </c>
      <c r="L3" s="5" t="str">
        <f>IFERROR(VLOOKUP(K2,StudentTableML1[[ホスト名]:[よみ]],5,0),IFERROR(VLOOKUP(K2,StaffTableML1[[ホスト名]:[よみ]],5,0),""))</f>
        <v/>
      </c>
      <c r="M3" s="3"/>
      <c r="N3" s="4" t="str">
        <f>IFERROR(VLOOKUP(N2,StudentTableML1[[ホスト名]:[よみ]],2,0),IFERROR(VLOOKUP(N2,StaffTableML1[[ホスト名]:[よみ]],2,0),""))</f>
        <v/>
      </c>
      <c r="O3" s="5" t="str">
        <f>IFERROR(VLOOKUP(N2,StudentTableML1[[ホスト名]:[よみ]],5,0),IFERROR(VLOOKUP(N2,StaffTableML1[[ホスト名]:[よみ]],5,0),""))</f>
        <v/>
      </c>
      <c r="P3" s="11"/>
      <c r="Q3" s="11"/>
      <c r="R3" s="11"/>
      <c r="S3" s="40"/>
    </row>
    <row r="4" spans="1:19" ht="30" customHeight="1" thickBot="1" x14ac:dyDescent="0.25">
      <c r="A4" s="3"/>
      <c r="B4" s="10"/>
      <c r="C4" s="10"/>
      <c r="D4" s="6"/>
      <c r="E4" s="2" t="str">
        <f>IFERROR(VLOOKUP(E2,StudentTableML1[[ホスト名]:[よみ]],3,0),IFERROR(VLOOKUP(E2,StaffTableML1[[ホスト名]:[よみ]],3,0),""))</f>
        <v/>
      </c>
      <c r="F4" s="7" t="str">
        <f>IFERROR(VLOOKUP(E2,StudentTableML1[[ホスト名]:[よみ]],4,0),IFERROR(VLOOKUP(E2,StaffTableML1[[ホスト名]:[よみ]],4,0),""))</f>
        <v/>
      </c>
      <c r="G4" s="6"/>
      <c r="H4" s="2" t="str">
        <f>IFERROR(VLOOKUP(H2,StudentTableML1[[ホスト名]:[よみ]],3,0),IFERROR(VLOOKUP(H2,StaffTableML1[[ホスト名]:[よみ]],3,0),""))</f>
        <v/>
      </c>
      <c r="I4" s="7" t="str">
        <f>IFERROR(VLOOKUP(H2,StudentTableML1[[ホスト名]:[よみ]],4,0),IFERROR(VLOOKUP(H2,StaffTableML1[[ホスト名]:[よみ]],4,0),""))</f>
        <v/>
      </c>
      <c r="J4" s="6"/>
      <c r="K4" s="2" t="str">
        <f>IFERROR(VLOOKUP(K2,StudentTableML1[[ホスト名]:[よみ]],3,0),IFERROR(VLOOKUP(K2,StaffTableML1[[ホスト名]:[よみ]],3,0),""))</f>
        <v/>
      </c>
      <c r="L4" s="7" t="str">
        <f>IFERROR(VLOOKUP(K2,StudentTableML1[[ホスト名]:[よみ]],4,0),IFERROR(VLOOKUP(K2,StaffTableML1[[ホスト名]:[よみ]],4,0),""))</f>
        <v/>
      </c>
      <c r="M4" s="6"/>
      <c r="N4" s="2" t="str">
        <f>IFERROR(VLOOKUP(N2,StudentTableML1[[ホスト名]:[よみ]],3,0),IFERROR(VLOOKUP(N2,StaffTableML1[[ホスト名]:[よみ]],3,0),""))</f>
        <v/>
      </c>
      <c r="O4" s="7" t="str">
        <f>IFERROR(VLOOKUP(N2,StudentTableML1[[ホスト名]:[よみ]],4,0),IFERROR(VLOOKUP(N2,StaffTableML1[[ホスト名]:[よみ]],4,0),""))</f>
        <v/>
      </c>
      <c r="P4" s="11"/>
      <c r="Q4" s="11"/>
      <c r="R4" s="11"/>
      <c r="S4" s="40"/>
    </row>
    <row r="5" spans="1:19" ht="12" customHeight="1" thickBot="1" x14ac:dyDescent="0.25">
      <c r="A5" s="3"/>
      <c r="B5" s="40"/>
      <c r="C5" s="40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11"/>
      <c r="Q5" s="11"/>
      <c r="R5" s="11"/>
      <c r="S5" s="40"/>
    </row>
    <row r="6" spans="1:19" ht="20.100000000000001" customHeight="1" x14ac:dyDescent="0.2">
      <c r="A6" s="3"/>
      <c r="B6" s="40"/>
      <c r="C6" s="40"/>
      <c r="D6" s="3"/>
      <c r="E6" s="8" t="s">
        <v>156</v>
      </c>
      <c r="F6" s="9"/>
      <c r="G6" s="3"/>
      <c r="H6" s="8" t="s">
        <v>43</v>
      </c>
      <c r="I6" s="9"/>
      <c r="J6" s="3"/>
      <c r="K6" s="8" t="s">
        <v>69</v>
      </c>
      <c r="L6" s="9"/>
      <c r="M6" s="3"/>
      <c r="N6" s="8" t="s">
        <v>155</v>
      </c>
      <c r="O6" s="9"/>
      <c r="P6" s="11"/>
      <c r="Q6" s="11"/>
      <c r="R6" s="11"/>
      <c r="S6" s="40"/>
    </row>
    <row r="7" spans="1:19" ht="20.100000000000001" customHeight="1" x14ac:dyDescent="0.2">
      <c r="A7" s="3"/>
      <c r="B7" s="11"/>
      <c r="C7" s="11"/>
      <c r="D7" s="3"/>
      <c r="E7" s="4" t="str">
        <f>IFERROR(VLOOKUP(E6,StudentTableML1[[ホスト名]:[よみ]],2,0),IFERROR(VLOOKUP(E6,StaffTableML1[[ホスト名]:[よみ]],2,0),""))</f>
        <v/>
      </c>
      <c r="F7" s="5" t="str">
        <f>IFERROR(VLOOKUP(E6,StudentTableML1[[ホスト名]:[よみ]],5,0),IFERROR(VLOOKUP(E6,StaffTableML1[[ホスト名]:[よみ]],5,0),""))</f>
        <v/>
      </c>
      <c r="G7" s="3"/>
      <c r="H7" s="4" t="str">
        <f>IFERROR(VLOOKUP(H6,StudentTableML1[[ホスト名]:[よみ]],2,0),IFERROR(VLOOKUP(H6,StaffTableML1[[ホスト名]:[よみ]],2,0),""))</f>
        <v/>
      </c>
      <c r="I7" s="5" t="str">
        <f>IFERROR(VLOOKUP(H6,StudentTableML1[[ホスト名]:[よみ]],5,0),IFERROR(VLOOKUP(H6,StaffTableML1[[ホスト名]:[よみ]],5,0),""))</f>
        <v/>
      </c>
      <c r="J7" s="3"/>
      <c r="K7" s="4" t="str">
        <f>IFERROR(VLOOKUP(K6,StudentTableML1[[ホスト名]:[よみ]],2,0),IFERROR(VLOOKUP(K6,StaffTableML1[[ホスト名]:[よみ]],2,0),""))</f>
        <v/>
      </c>
      <c r="L7" s="5" t="str">
        <f>IFERROR(VLOOKUP(K6,StudentTableML1[[ホスト名]:[よみ]],5,0),IFERROR(VLOOKUP(K6,StaffTableML1[[ホスト名]:[よみ]],5,0),""))</f>
        <v/>
      </c>
      <c r="M7" s="3"/>
      <c r="N7" s="4" t="str">
        <f>IFERROR(VLOOKUP(N6,StudentTableML1[[ホスト名]:[よみ]],2,0),IFERROR(VLOOKUP(N6,StaffTableML1[[ホスト名]:[よみ]],2,0),""))</f>
        <v/>
      </c>
      <c r="O7" s="5" t="str">
        <f>IFERROR(VLOOKUP(N6,StudentTableML1[[ホスト名]:[よみ]],5,0),IFERROR(VLOOKUP(N6,StaffTableML1[[ホスト名]:[よみ]],5,0),""))</f>
        <v/>
      </c>
      <c r="P7" s="11"/>
      <c r="Q7" s="11"/>
      <c r="R7" s="11"/>
      <c r="S7" s="40"/>
    </row>
    <row r="8" spans="1:19" ht="30" customHeight="1" thickBot="1" x14ac:dyDescent="0.25">
      <c r="A8" s="3"/>
      <c r="B8" s="10"/>
      <c r="C8" s="10"/>
      <c r="D8" s="6"/>
      <c r="E8" s="2" t="str">
        <f>IFERROR(VLOOKUP(E6,StudentTableML1[[ホスト名]:[よみ]],3,0),IFERROR(VLOOKUP(E6,StaffTableML1[[ホスト名]:[よみ]],3,0),""))</f>
        <v/>
      </c>
      <c r="F8" s="7" t="str">
        <f>IFERROR(VLOOKUP(E6,StudentTableML1[[ホスト名]:[よみ]],4,0),IFERROR(VLOOKUP(E6,StaffTableML1[[ホスト名]:[よみ]],4,0),""))</f>
        <v/>
      </c>
      <c r="G8" s="6"/>
      <c r="H8" s="2" t="str">
        <f>IFERROR(VLOOKUP(H6,StudentTableML1[[ホスト名]:[よみ]],3,0),IFERROR(VLOOKUP(H6,StaffTableML1[[ホスト名]:[よみ]],3,0),""))</f>
        <v/>
      </c>
      <c r="I8" s="7" t="str">
        <f>IFERROR(VLOOKUP(H6,StudentTableML1[[ホスト名]:[よみ]],4,0),IFERROR(VLOOKUP(H6,StaffTableML1[[ホスト名]:[よみ]],4,0),""))</f>
        <v/>
      </c>
      <c r="J8" s="6"/>
      <c r="K8" s="2" t="str">
        <f>IFERROR(VLOOKUP(K6,StudentTableML1[[ホスト名]:[よみ]],3,0),IFERROR(VLOOKUP(K6,StaffTableML1[[ホスト名]:[よみ]],3,0),""))</f>
        <v/>
      </c>
      <c r="L8" s="7" t="str">
        <f>IFERROR(VLOOKUP(K6,StudentTableML1[[ホスト名]:[よみ]],4,0),IFERROR(VLOOKUP(K6,StaffTableML1[[ホスト名]:[よみ]],4,0),""))</f>
        <v/>
      </c>
      <c r="M8" s="6"/>
      <c r="N8" s="2" t="str">
        <f>IFERROR(VLOOKUP(N6,StudentTableML1[[ホスト名]:[よみ]],3,0),IFERROR(VLOOKUP(N6,StaffTableML1[[ホスト名]:[よみ]],3,0),""))</f>
        <v/>
      </c>
      <c r="O8" s="7" t="str">
        <f>IFERROR(VLOOKUP(N6,StudentTableML1[[ホスト名]:[よみ]],4,0),IFERROR(VLOOKUP(N6,StaffTableML1[[ホスト名]:[よみ]],4,0),""))</f>
        <v/>
      </c>
      <c r="P8" s="11"/>
      <c r="Q8" s="11"/>
      <c r="R8" s="11"/>
      <c r="S8" s="40"/>
    </row>
    <row r="9" spans="1:19" ht="12" customHeight="1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1"/>
      <c r="R9" s="11"/>
      <c r="S9" s="40"/>
    </row>
    <row r="10" spans="1:19" ht="20.100000000000001" customHeight="1" x14ac:dyDescent="0.2">
      <c r="A10" s="3"/>
      <c r="D10" s="3"/>
      <c r="E10" s="8" t="s">
        <v>58</v>
      </c>
      <c r="F10" s="9"/>
      <c r="G10" s="3"/>
      <c r="H10" s="8" t="s">
        <v>67</v>
      </c>
      <c r="I10" s="9"/>
      <c r="J10" s="3"/>
      <c r="K10" s="8" t="s">
        <v>42</v>
      </c>
      <c r="L10" s="9"/>
      <c r="M10" s="3"/>
      <c r="N10" s="8" t="s">
        <v>54</v>
      </c>
      <c r="O10" s="9"/>
      <c r="P10" s="3"/>
      <c r="Q10" s="11"/>
      <c r="R10" s="11"/>
      <c r="S10" s="40"/>
    </row>
    <row r="11" spans="1:19" ht="20.100000000000001" customHeight="1" x14ac:dyDescent="0.2">
      <c r="A11" s="3"/>
      <c r="B11" s="11"/>
      <c r="C11" s="11"/>
      <c r="D11" s="3"/>
      <c r="E11" s="4" t="str">
        <f>IFERROR(VLOOKUP(E10,StudentTableML1[[ホスト名]:[よみ]],2,0),IFERROR(VLOOKUP(E10,StaffTableML1[[ホスト名]:[よみ]],2,0),""))</f>
        <v/>
      </c>
      <c r="F11" s="5" t="str">
        <f>IFERROR(VLOOKUP(E10,StudentTableML1[[ホスト名]:[よみ]],5,0),IFERROR(VLOOKUP(E10,StaffTableML1[[ホスト名]:[よみ]],5,0),""))</f>
        <v/>
      </c>
      <c r="G11" s="3"/>
      <c r="H11" s="4" t="str">
        <f>IFERROR(VLOOKUP(H10,StudentTableML1[[ホスト名]:[よみ]],2,0),IFERROR(VLOOKUP(H10,StaffTableML1[[ホスト名]:[よみ]],2,0),""))</f>
        <v/>
      </c>
      <c r="I11" s="5" t="str">
        <f>IFERROR(VLOOKUP(H10,StudentTableML1[[ホスト名]:[よみ]],5,0),IFERROR(VLOOKUP(H10,StaffTableML1[[ホスト名]:[よみ]],5,0),""))</f>
        <v/>
      </c>
      <c r="J11" s="3"/>
      <c r="K11" s="4" t="str">
        <f>IFERROR(VLOOKUP(K10,StudentTableML1[[ホスト名]:[よみ]],2,0),IFERROR(VLOOKUP(K10,StaffTableML1[[ホスト名]:[よみ]],2,0),""))</f>
        <v/>
      </c>
      <c r="L11" s="5" t="str">
        <f>IFERROR(VLOOKUP(K10,StudentTableML1[[ホスト名]:[よみ]],5,0),IFERROR(VLOOKUP(K10,StaffTableML1[[ホスト名]:[よみ]],5,0),""))</f>
        <v/>
      </c>
      <c r="M11" s="3"/>
      <c r="N11" s="4" t="str">
        <f>IFERROR(VLOOKUP(N10,StudentTableML1[[ホスト名]:[よみ]],2,0),IFERROR(VLOOKUP(N10,StaffTableML1[[ホスト名]:[よみ]],2,0),""))</f>
        <v/>
      </c>
      <c r="O11" s="5" t="str">
        <f>IFERROR(VLOOKUP(N10,StudentTableML1[[ホスト名]:[よみ]],5,0),IFERROR(VLOOKUP(N10,StaffTableML1[[ホスト名]:[よみ]],5,0),""))</f>
        <v/>
      </c>
      <c r="P11" s="11"/>
      <c r="Q11" s="11"/>
      <c r="R11" s="11"/>
      <c r="S11" s="40"/>
    </row>
    <row r="12" spans="1:19" ht="30" customHeight="1" thickBot="1" x14ac:dyDescent="0.25">
      <c r="A12" s="3"/>
      <c r="B12" s="10"/>
      <c r="C12" s="10"/>
      <c r="D12" s="6"/>
      <c r="E12" s="2" t="str">
        <f>IFERROR(VLOOKUP(E10,StudentTableML1[[ホスト名]:[よみ]],3,0),IFERROR(VLOOKUP(E10,StaffTableML1[[ホスト名]:[よみ]],3,0),""))</f>
        <v/>
      </c>
      <c r="F12" s="7" t="str">
        <f>IFERROR(VLOOKUP(E10,StudentTableML1[[ホスト名]:[よみ]],4,0),IFERROR(VLOOKUP(E10,StaffTableML1[[ホスト名]:[よみ]],4,0),""))</f>
        <v/>
      </c>
      <c r="G12" s="6"/>
      <c r="H12" s="2" t="str">
        <f>IFERROR(VLOOKUP(H10,StudentTableML1[[ホスト名]:[よみ]],3,0),IFERROR(VLOOKUP(H10,StaffTableML1[[ホスト名]:[よみ]],3,0),""))</f>
        <v/>
      </c>
      <c r="I12" s="7" t="str">
        <f>IFERROR(VLOOKUP(H10,StudentTableML1[[ホスト名]:[よみ]],4,0),IFERROR(VLOOKUP(H10,StaffTableML1[[ホスト名]:[よみ]],4,0),""))</f>
        <v/>
      </c>
      <c r="J12" s="6"/>
      <c r="K12" s="2" t="str">
        <f>IFERROR(VLOOKUP(K10,StudentTableML1[[ホスト名]:[よみ]],3,0),IFERROR(VLOOKUP(K10,StaffTableML1[[ホスト名]:[よみ]],3,0),""))</f>
        <v/>
      </c>
      <c r="L12" s="7" t="str">
        <f>IFERROR(VLOOKUP(K10,StudentTableML1[[ホスト名]:[よみ]],4,0),IFERROR(VLOOKUP(K10,StaffTableML1[[ホスト名]:[よみ]],4,0),""))</f>
        <v/>
      </c>
      <c r="M12" s="6"/>
      <c r="N12" s="2" t="str">
        <f>IFERROR(VLOOKUP(N10,StudentTableML1[[ホスト名]:[よみ]],3,0),IFERROR(VLOOKUP(N10,StaffTableML1[[ホスト名]:[よみ]],3,0),""))</f>
        <v/>
      </c>
      <c r="O12" s="7" t="str">
        <f>IFERROR(VLOOKUP(N10,StudentTableML1[[ホスト名]:[よみ]],4,0),IFERROR(VLOOKUP(N10,StaffTableML1[[ホスト名]:[よみ]],4,0),""))</f>
        <v/>
      </c>
      <c r="P12" s="11"/>
      <c r="Q12" s="11"/>
      <c r="R12" s="11"/>
      <c r="S12" s="40"/>
    </row>
    <row r="13" spans="1:19" ht="12" customHeight="1" thickBo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9" ht="20.100000000000001" customHeight="1" x14ac:dyDescent="0.2">
      <c r="A14" s="3"/>
      <c r="B14" s="8" t="s">
        <v>154</v>
      </c>
      <c r="C14" s="9"/>
      <c r="D14" s="3"/>
      <c r="E14" s="8" t="s">
        <v>66</v>
      </c>
      <c r="F14" s="9"/>
      <c r="G14" s="3"/>
      <c r="H14" s="8" t="s">
        <v>65</v>
      </c>
      <c r="I14" s="9"/>
      <c r="J14" s="3"/>
      <c r="K14" s="8" t="s">
        <v>57</v>
      </c>
      <c r="L14" s="9"/>
      <c r="M14" s="3"/>
      <c r="N14" s="8" t="s">
        <v>64</v>
      </c>
      <c r="O14" s="9"/>
      <c r="P14" s="3"/>
      <c r="Q14" s="11"/>
      <c r="R14" s="11"/>
      <c r="S14" s="40"/>
    </row>
    <row r="15" spans="1:19" ht="20.100000000000001" customHeight="1" x14ac:dyDescent="0.2">
      <c r="A15" s="3"/>
      <c r="B15" s="4" t="str">
        <f>IFERROR(VLOOKUP(B14,StudentTableML1[[ホスト名]:[よみ]],2,0),IFERROR(VLOOKUP(B14,StaffTableML1[[ホスト名]:[よみ]],2,0),""))</f>
        <v/>
      </c>
      <c r="C15" s="5" t="str">
        <f>IFERROR(VLOOKUP(B14,StudentTableML1[[ホスト名]:[よみ]],5,0),IFERROR(VLOOKUP(B14,StaffTableML1[[ホスト名]:[よみ]],5,0),""))</f>
        <v/>
      </c>
      <c r="D15" s="3"/>
      <c r="E15" s="4" t="str">
        <f>IFERROR(VLOOKUP(E14,StudentTableML1[[ホスト名]:[よみ]],2,0),IFERROR(VLOOKUP(E14,StaffTableML1[[ホスト名]:[よみ]],2,0),""))</f>
        <v/>
      </c>
      <c r="F15" s="5" t="str">
        <f>IFERROR(VLOOKUP(E14,StudentTableML1[[ホスト名]:[よみ]],5,0),IFERROR(VLOOKUP(E14,StaffTableML1[[ホスト名]:[よみ]],5,0),""))</f>
        <v/>
      </c>
      <c r="G15" s="3"/>
      <c r="H15" s="4" t="str">
        <f>IFERROR(VLOOKUP(H14,StudentTableML1[[ホスト名]:[よみ]],2,0),IFERROR(VLOOKUP(H14,StaffTableML1[[ホスト名]:[よみ]],2,0),""))</f>
        <v/>
      </c>
      <c r="I15" s="5" t="str">
        <f>IFERROR(VLOOKUP(H14,StudentTableML1[[ホスト名]:[よみ]],5,0),IFERROR(VLOOKUP(H14,StaffTableML1[[ホスト名]:[よみ]],5,0),""))</f>
        <v/>
      </c>
      <c r="J15" s="3"/>
      <c r="K15" s="4" t="str">
        <f>IFERROR(VLOOKUP(K14,StudentTableML1[[ホスト名]:[よみ]],2,0),IFERROR(VLOOKUP(K14,StaffTableML1[[ホスト名]:[よみ]],2,0),""))</f>
        <v/>
      </c>
      <c r="L15" s="5" t="str">
        <f>IFERROR(VLOOKUP(K14,StudentTableML1[[ホスト名]:[よみ]],5,0),IFERROR(VLOOKUP(K14,StaffTableML1[[ホスト名]:[よみ]],5,0),""))</f>
        <v/>
      </c>
      <c r="M15" s="3"/>
      <c r="N15" s="4" t="str">
        <f>IFERROR(VLOOKUP(N14,StudentTableML1[[ホスト名]:[よみ]],2,0),IFERROR(VLOOKUP(N14,StaffTableML1[[ホスト名]:[よみ]],2,0),""))</f>
        <v/>
      </c>
      <c r="O15" s="5" t="str">
        <f>IFERROR(VLOOKUP(N14,StudentTableML1[[ホスト名]:[よみ]],5,0),IFERROR(VLOOKUP(N14,StaffTableML1[[ホスト名]:[よみ]],5,0),""))</f>
        <v/>
      </c>
      <c r="P15" s="3"/>
      <c r="Q15" s="11"/>
      <c r="R15" s="11"/>
      <c r="S15" s="40"/>
    </row>
    <row r="16" spans="1:19" ht="30" customHeight="1" thickBot="1" x14ac:dyDescent="0.25">
      <c r="A16" s="3"/>
      <c r="B16" s="2" t="str">
        <f>IFERROR(VLOOKUP(B14,StudentTableML1[[ホスト名]:[よみ]],3,0),IFERROR(VLOOKUP(B14,StaffTableML1[[ホスト名]:[よみ]],3,0),""))</f>
        <v/>
      </c>
      <c r="C16" s="7" t="str">
        <f>IFERROR(VLOOKUP(B14,StudentTableML1[[ホスト名]:[よみ]],4,0),IFERROR(VLOOKUP(B14,StaffTableML1[[ホスト名]:[よみ]],4,0),""))</f>
        <v/>
      </c>
      <c r="D16" s="6"/>
      <c r="E16" s="2" t="str">
        <f>IFERROR(VLOOKUP(E14,StudentTableML1[[ホスト名]:[よみ]],3,0),IFERROR(VLOOKUP(E14,StaffTableML1[[ホスト名]:[よみ]],3,0),""))</f>
        <v/>
      </c>
      <c r="F16" s="7" t="str">
        <f>IFERROR(VLOOKUP(E14,StudentTableML1[[ホスト名]:[よみ]],4,0),IFERROR(VLOOKUP(E14,StaffTableML1[[ホスト名]:[よみ]],4,0),""))</f>
        <v/>
      </c>
      <c r="G16" s="6"/>
      <c r="H16" s="2" t="str">
        <f>IFERROR(VLOOKUP(H14,StudentTableML1[[ホスト名]:[よみ]],3,0),IFERROR(VLOOKUP(H14,StaffTableML1[[ホスト名]:[よみ]],3,0),""))</f>
        <v/>
      </c>
      <c r="I16" s="7" t="str">
        <f>IFERROR(VLOOKUP(H14,StudentTableML1[[ホスト名]:[よみ]],4,0),IFERROR(VLOOKUP(H14,StaffTableML1[[ホスト名]:[よみ]],4,0),""))</f>
        <v/>
      </c>
      <c r="J16" s="6"/>
      <c r="K16" s="2" t="str">
        <f>IFERROR(VLOOKUP(K14,StudentTableML1[[ホスト名]:[よみ]],3,0),IFERROR(VLOOKUP(K14,StaffTableML1[[ホスト名]:[よみ]],3,0),""))</f>
        <v/>
      </c>
      <c r="L16" s="7" t="str">
        <f>IFERROR(VLOOKUP(K14,StudentTableML1[[ホスト名]:[よみ]],4,0),IFERROR(VLOOKUP(K14,StaffTableML1[[ホスト名]:[よみ]],4,0),""))</f>
        <v/>
      </c>
      <c r="M16" s="6"/>
      <c r="N16" s="2" t="str">
        <f>IFERROR(VLOOKUP(N14,StudentTableML1[[ホスト名]:[よみ]],3,0),IFERROR(VLOOKUP(N14,StaffTableML1[[ホスト名]:[よみ]],3,0),""))</f>
        <v/>
      </c>
      <c r="O16" s="7" t="str">
        <f>IFERROR(VLOOKUP(N14,StudentTableML1[[ホスト名]:[よみ]],4,0),IFERROR(VLOOKUP(N14,StaffTableML1[[ホスト名]:[よみ]],4,0),""))</f>
        <v/>
      </c>
      <c r="P16" s="3"/>
      <c r="Q16" s="11"/>
      <c r="R16" s="11"/>
      <c r="S16" s="40"/>
    </row>
    <row r="17" spans="1:18" ht="12" customHeight="1" thickBo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8" ht="20.100000000000001" customHeight="1" x14ac:dyDescent="0.2">
      <c r="A18" s="3"/>
      <c r="B18" s="8" t="s">
        <v>77</v>
      </c>
      <c r="C18" s="9"/>
      <c r="D18" s="3"/>
      <c r="E18" s="8" t="s">
        <v>72</v>
      </c>
      <c r="F18" s="9"/>
      <c r="G18" s="3"/>
      <c r="H18" s="8" t="s">
        <v>61</v>
      </c>
      <c r="I18" s="9"/>
      <c r="J18" s="3"/>
      <c r="K18" s="8" t="s">
        <v>44</v>
      </c>
      <c r="L18" s="9"/>
      <c r="M18" s="3"/>
      <c r="N18" s="8" t="s">
        <v>62</v>
      </c>
      <c r="O18" s="9"/>
      <c r="P18" s="3"/>
      <c r="Q18" s="3"/>
      <c r="R18" s="3"/>
    </row>
    <row r="19" spans="1:18" ht="20.100000000000001" customHeight="1" x14ac:dyDescent="0.2">
      <c r="A19" s="3"/>
      <c r="B19" s="4" t="str">
        <f>IFERROR(VLOOKUP(B18,StudentTableML1[[ホスト名]:[よみ]],2,0),IFERROR(VLOOKUP(B18,StaffTableML1[[ホスト名]:[よみ]],2,0),""))</f>
        <v/>
      </c>
      <c r="C19" s="5" t="str">
        <f>IFERROR(VLOOKUP(B18,StudentTableML1[[ホスト名]:[よみ]],5,0),IFERROR(VLOOKUP(B18,StaffTableML1[[ホスト名]:[よみ]],5,0),""))</f>
        <v/>
      </c>
      <c r="D19" s="3"/>
      <c r="E19" s="4" t="str">
        <f>IFERROR(VLOOKUP(E18,StudentTableML1[[ホスト名]:[よみ]],2,0),IFERROR(VLOOKUP(E18,StaffTableML1[[ホスト名]:[よみ]],2,0),""))</f>
        <v/>
      </c>
      <c r="F19" s="5" t="str">
        <f>IFERROR(VLOOKUP(E18,StudentTableML1[[ホスト名]:[よみ]],5,0),IFERROR(VLOOKUP(E18,StaffTableML1[[ホスト名]:[よみ]],5,0),""))</f>
        <v/>
      </c>
      <c r="G19" s="3"/>
      <c r="H19" s="4" t="str">
        <f>IFERROR(VLOOKUP(H18,StudentTableML1[[ホスト名]:[よみ]],2,0),IFERROR(VLOOKUP(H18,StaffTableML1[[ホスト名]:[よみ]],2,0),""))</f>
        <v/>
      </c>
      <c r="I19" s="5" t="str">
        <f>IFERROR(VLOOKUP(H18,StudentTableML1[[ホスト名]:[よみ]],5,0),IFERROR(VLOOKUP(H18,StaffTableML1[[ホスト名]:[よみ]],5,0),""))</f>
        <v/>
      </c>
      <c r="J19" s="3"/>
      <c r="K19" s="4" t="str">
        <f>IFERROR(VLOOKUP(K18,StudentTableML1[[ホスト名]:[よみ]],2,0),IFERROR(VLOOKUP(K18,StaffTableML1[[ホスト名]:[よみ]],2,0),""))</f>
        <v/>
      </c>
      <c r="L19" s="5" t="str">
        <f>IFERROR(VLOOKUP(K18,StudentTableML1[[ホスト名]:[よみ]],5,0),IFERROR(VLOOKUP(K18,StaffTableML1[[ホスト名]:[よみ]],5,0),""))</f>
        <v/>
      </c>
      <c r="M19" s="3"/>
      <c r="N19" s="4" t="str">
        <f>IFERROR(VLOOKUP(N18,StudentTableML1[[ホスト名]:[よみ]],2,0),IFERROR(VLOOKUP(N18,StaffTableML1[[ホスト名]:[よみ]],2,0),""))</f>
        <v/>
      </c>
      <c r="O19" s="5" t="str">
        <f>IFERROR(VLOOKUP(N18,StudentTableML1[[ホスト名]:[よみ]],5,0),IFERROR(VLOOKUP(N18,StaffTableML1[[ホスト名]:[よみ]],5,0),""))</f>
        <v/>
      </c>
      <c r="P19" s="3"/>
      <c r="Q19" s="3"/>
      <c r="R19" s="3"/>
    </row>
    <row r="20" spans="1:18" ht="30" customHeight="1" thickBot="1" x14ac:dyDescent="0.25">
      <c r="A20" s="3"/>
      <c r="B20" s="2" t="str">
        <f>IFERROR(VLOOKUP(B18,StudentTableML1[[ホスト名]:[よみ]],3,0),IFERROR(VLOOKUP(B18,StaffTableML1[[ホスト名]:[よみ]],3,0),""))</f>
        <v/>
      </c>
      <c r="C20" s="7" t="str">
        <f>IFERROR(VLOOKUP(B18,StudentTableML1[[ホスト名]:[よみ]],4,0),IFERROR(VLOOKUP(B18,StaffTableML1[[ホスト名]:[よみ]],4,0),""))</f>
        <v/>
      </c>
      <c r="D20" s="6"/>
      <c r="E20" s="2" t="str">
        <f>IFERROR(VLOOKUP(E18,StudentTableML1[[ホスト名]:[よみ]],3,0),IFERROR(VLOOKUP(E18,StaffTableML1[[ホスト名]:[よみ]],3,0),""))</f>
        <v/>
      </c>
      <c r="F20" s="7" t="str">
        <f>IFERROR(VLOOKUP(E18,StudentTableML1[[ホスト名]:[よみ]],4,0),IFERROR(VLOOKUP(E18,StaffTableML1[[ホスト名]:[よみ]],4,0),""))</f>
        <v/>
      </c>
      <c r="G20" s="6"/>
      <c r="H20" s="2" t="str">
        <f>IFERROR(VLOOKUP(H18,StudentTableML1[[ホスト名]:[よみ]],3,0),IFERROR(VLOOKUP(H18,StaffTableML1[[ホスト名]:[よみ]],3,0),""))</f>
        <v/>
      </c>
      <c r="I20" s="7" t="str">
        <f>IFERROR(VLOOKUP(H18,StudentTableML1[[ホスト名]:[よみ]],4,0),IFERROR(VLOOKUP(H18,StaffTableML1[[ホスト名]:[よみ]],4,0),""))</f>
        <v/>
      </c>
      <c r="J20" s="6"/>
      <c r="K20" s="2" t="str">
        <f>IFERROR(VLOOKUP(K18,StudentTableML1[[ホスト名]:[よみ]],3,0),IFERROR(VLOOKUP(K18,StaffTableML1[[ホスト名]:[よみ]],3,0),""))</f>
        <v/>
      </c>
      <c r="L20" s="7" t="str">
        <f>IFERROR(VLOOKUP(K18,StudentTableML1[[ホスト名]:[よみ]],4,0),IFERROR(VLOOKUP(K18,StaffTableML1[[ホスト名]:[よみ]],4,0),""))</f>
        <v/>
      </c>
      <c r="M20" s="6"/>
      <c r="N20" s="2" t="str">
        <f>IFERROR(VLOOKUP(N18,StudentTableML1[[ホスト名]:[よみ]],3,0),IFERROR(VLOOKUP(N18,StaffTableML1[[ホスト名]:[よみ]],3,0),""))</f>
        <v/>
      </c>
      <c r="O20" s="7" t="str">
        <f>IFERROR(VLOOKUP(N18,StudentTableML1[[ホスト名]:[よみ]],4,0),IFERROR(VLOOKUP(N18,StaffTableML1[[ホスト名]:[よみ]],4,0),""))</f>
        <v/>
      </c>
      <c r="P20" s="3"/>
      <c r="Q20" s="3"/>
      <c r="R20" s="3"/>
    </row>
    <row r="21" spans="1:18" ht="12" customHeight="1" thickBot="1" x14ac:dyDescent="0.25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20.100000000000001" customHeight="1" x14ac:dyDescent="0.2">
      <c r="A22" s="50"/>
      <c r="B22" s="38"/>
      <c r="C22" s="38"/>
      <c r="D22" s="3"/>
      <c r="E22" s="8" t="s">
        <v>153</v>
      </c>
      <c r="F22" s="9"/>
      <c r="G22" s="3"/>
      <c r="H22" s="8" t="s">
        <v>47</v>
      </c>
      <c r="I22" s="9"/>
      <c r="J22" s="3"/>
      <c r="K22" s="8" t="s">
        <v>55</v>
      </c>
      <c r="L22" s="9"/>
      <c r="M22" s="3"/>
      <c r="N22" s="8" t="s">
        <v>52</v>
      </c>
      <c r="O22" s="9"/>
      <c r="P22" s="47" t="s">
        <v>222</v>
      </c>
      <c r="Q22" s="3"/>
      <c r="R22" s="3"/>
    </row>
    <row r="23" spans="1:18" ht="20.100000000000001" customHeight="1" x14ac:dyDescent="0.2">
      <c r="A23" s="50"/>
      <c r="B23" s="38"/>
      <c r="C23" s="38"/>
      <c r="D23" s="3"/>
      <c r="E23" s="4" t="str">
        <f>IFERROR(VLOOKUP(E22,StudentTableML1[[ホスト名]:[よみ]],2,0),IFERROR(VLOOKUP(E22,StaffTableML1[[ホスト名]:[よみ]],2,0),""))</f>
        <v/>
      </c>
      <c r="F23" s="5" t="str">
        <f>IFERROR(VLOOKUP(E22,StudentTableML1[[ホスト名]:[よみ]],5,0),IFERROR(VLOOKUP(E22,StaffTableML1[[ホスト名]:[よみ]],5,0),""))</f>
        <v/>
      </c>
      <c r="G23" s="3"/>
      <c r="H23" s="4" t="str">
        <f>IFERROR(VLOOKUP(H22,StudentTableML1[[ホスト名]:[よみ]],2,0),IFERROR(VLOOKUP(H22,StaffTableML1[[ホスト名]:[よみ]],2,0),""))</f>
        <v/>
      </c>
      <c r="I23" s="5" t="str">
        <f>IFERROR(VLOOKUP(H22,StudentTableML1[[ホスト名]:[よみ]],5,0),IFERROR(VLOOKUP(H22,StaffTableML1[[ホスト名]:[よみ]],5,0),""))</f>
        <v/>
      </c>
      <c r="J23" s="3"/>
      <c r="K23" s="4" t="str">
        <f>IFERROR(VLOOKUP(K22,StudentTableML1[[ホスト名]:[よみ]],2,0),IFERROR(VLOOKUP(K22,StaffTableML1[[ホスト名]:[よみ]],2,0),""))</f>
        <v/>
      </c>
      <c r="L23" s="5" t="str">
        <f>IFERROR(VLOOKUP(K22,StudentTableML1[[ホスト名]:[よみ]],5,0),IFERROR(VLOOKUP(K22,StaffTableML1[[ホスト名]:[よみ]],5,0),""))</f>
        <v/>
      </c>
      <c r="M23" s="3"/>
      <c r="N23" s="4" t="str">
        <f>IFERROR(VLOOKUP(N22,StudentTableML1[[ホスト名]:[よみ]],2,0),IFERROR(VLOOKUP(N22,StaffTableML1[[ホスト名]:[よみ]],2,0),""))</f>
        <v/>
      </c>
      <c r="O23" s="5" t="str">
        <f>IFERROR(VLOOKUP(N22,StudentTableML1[[ホスト名]:[よみ]],5,0),IFERROR(VLOOKUP(N22,StaffTableML1[[ホスト名]:[よみ]],5,0),""))</f>
        <v/>
      </c>
      <c r="P23" s="48"/>
      <c r="Q23" s="3"/>
      <c r="R23" s="3"/>
    </row>
    <row r="24" spans="1:18" ht="30" customHeight="1" thickBot="1" x14ac:dyDescent="0.25">
      <c r="A24" s="50"/>
      <c r="B24" s="39"/>
      <c r="C24" s="39"/>
      <c r="D24" s="6"/>
      <c r="E24" s="2" t="str">
        <f>IFERROR(VLOOKUP(E22,StudentTableML1[[ホスト名]:[よみ]],3,0),IFERROR(VLOOKUP(E22,StaffTableML1[[ホスト名]:[よみ]],3,0),""))</f>
        <v/>
      </c>
      <c r="F24" s="7" t="str">
        <f>IFERROR(VLOOKUP(E22,StudentTableML1[[ホスト名]:[よみ]],4,0),IFERROR(VLOOKUP(E22,StaffTableML1[[ホスト名]:[よみ]],4,0),""))</f>
        <v/>
      </c>
      <c r="G24" s="6"/>
      <c r="H24" s="2" t="str">
        <f>IFERROR(VLOOKUP(H22,StudentTableML1[[ホスト名]:[よみ]],3,0),IFERROR(VLOOKUP(H22,StaffTableML1[[ホスト名]:[よみ]],3,0),""))</f>
        <v/>
      </c>
      <c r="I24" s="7" t="str">
        <f>IFERROR(VLOOKUP(H22,StudentTableML1[[ホスト名]:[よみ]],4,0),IFERROR(VLOOKUP(H22,StaffTableML1[[ホスト名]:[よみ]],4,0),""))</f>
        <v/>
      </c>
      <c r="J24" s="6"/>
      <c r="K24" s="2" t="str">
        <f>IFERROR(VLOOKUP(K22,StudentTableML1[[ホスト名]:[よみ]],3,0),IFERROR(VLOOKUP(K22,StaffTableML1[[ホスト名]:[よみ]],3,0),""))</f>
        <v/>
      </c>
      <c r="L24" s="7" t="str">
        <f>IFERROR(VLOOKUP(K22,StudentTableML1[[ホスト名]:[よみ]],4,0),IFERROR(VLOOKUP(K22,StaffTableML1[[ホスト名]:[よみ]],4,0),""))</f>
        <v/>
      </c>
      <c r="M24" s="6"/>
      <c r="N24" s="2" t="str">
        <f>IFERROR(VLOOKUP(N22,StudentTableML1[[ホスト名]:[よみ]],3,0),IFERROR(VLOOKUP(N22,StaffTableML1[[ホスト名]:[よみ]],3,0),""))</f>
        <v/>
      </c>
      <c r="O24" s="7" t="str">
        <f>IFERROR(VLOOKUP(N22,StudentTableML1[[ホスト名]:[よみ]],4,0),IFERROR(VLOOKUP(N22,StaffTableML1[[ホスト名]:[よみ]],4,0),""))</f>
        <v/>
      </c>
      <c r="P24" s="48"/>
      <c r="Q24" s="3"/>
      <c r="R24" s="3"/>
    </row>
    <row r="25" spans="1:18" ht="12" customHeight="1" thickBo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9.5" customHeight="1" x14ac:dyDescent="0.2">
      <c r="A26" s="3"/>
      <c r="B26" s="8" t="s">
        <v>74</v>
      </c>
      <c r="C26" s="9"/>
      <c r="D26" s="3"/>
      <c r="E26" s="8" t="s">
        <v>68</v>
      </c>
      <c r="F26" s="9"/>
      <c r="G26" s="3"/>
      <c r="H26" s="8" t="s">
        <v>46</v>
      </c>
      <c r="I26" s="9"/>
      <c r="J26" s="3"/>
      <c r="K26" s="8" t="s">
        <v>50</v>
      </c>
      <c r="L26" s="9"/>
      <c r="M26" s="3"/>
      <c r="N26" s="8" t="s">
        <v>48</v>
      </c>
      <c r="O26" s="9"/>
      <c r="P26" s="3"/>
      <c r="Q26" s="3"/>
      <c r="R26" s="3"/>
    </row>
    <row r="27" spans="1:18" ht="19.5" customHeight="1" x14ac:dyDescent="0.2">
      <c r="A27" s="3"/>
      <c r="B27" s="4" t="str">
        <f>IFERROR(VLOOKUP(B26,StudentTableML1[[ホスト名]:[よみ]],2,0),IFERROR(VLOOKUP(B26,StaffTableML1[[ホスト名]:[よみ]],2,0),""))</f>
        <v/>
      </c>
      <c r="C27" s="5" t="str">
        <f>IFERROR(VLOOKUP(B26,StudentTableML1[[ホスト名]:[よみ]],5,0),IFERROR(VLOOKUP(B26,StaffTableML1[[ホスト名]:[よみ]],5,0),""))</f>
        <v/>
      </c>
      <c r="D27" s="3"/>
      <c r="E27" s="4" t="str">
        <f>IFERROR(VLOOKUP(E26,StudentTableML1[[ホスト名]:[よみ]],2,0),IFERROR(VLOOKUP(E26,StaffTableML1[[ホスト名]:[よみ]],2,0),""))</f>
        <v/>
      </c>
      <c r="F27" s="5" t="str">
        <f>IFERROR(VLOOKUP(E26,StudentTableML1[[ホスト名]:[よみ]],5,0),IFERROR(VLOOKUP(E26,StaffTableML1[[ホスト名]:[よみ]],5,0),""))</f>
        <v/>
      </c>
      <c r="G27" s="3"/>
      <c r="H27" s="4" t="str">
        <f>IFERROR(VLOOKUP(H26,StudentTableML1[[ホスト名]:[よみ]],2,0),IFERROR(VLOOKUP(H26,StaffTableML1[[ホスト名]:[よみ]],2,0),""))</f>
        <v/>
      </c>
      <c r="I27" s="5" t="str">
        <f>IFERROR(VLOOKUP(H26,StudentTableML1[[ホスト名]:[よみ]],5,0),IFERROR(VLOOKUP(H26,StaffTableML1[[ホスト名]:[よみ]],5,0),""))</f>
        <v/>
      </c>
      <c r="J27" s="3"/>
      <c r="K27" s="4" t="str">
        <f>IFERROR(VLOOKUP(K26,StudentTableML1[[ホスト名]:[よみ]],2,0),IFERROR(VLOOKUP(K26,StaffTableML1[[ホスト名]:[よみ]],2,0),""))</f>
        <v/>
      </c>
      <c r="L27" s="5" t="str">
        <f>IFERROR(VLOOKUP(K26,StudentTableML1[[ホスト名]:[よみ]],5,0),IFERROR(VLOOKUP(K26,StaffTableML1[[ホスト名]:[よみ]],5,0),""))</f>
        <v/>
      </c>
      <c r="M27" s="3"/>
      <c r="N27" s="4" t="str">
        <f>IFERROR(VLOOKUP(N26,StudentTableML1[[ホスト名]:[よみ]],2,0),IFERROR(VLOOKUP(N26,StaffTableML1[[ホスト名]:[よみ]],2,0),""))</f>
        <v/>
      </c>
      <c r="O27" s="5" t="str">
        <f>IFERROR(VLOOKUP(N26,StudentTableML1[[ホスト名]:[よみ]],5,0),IFERROR(VLOOKUP(N26,StaffTableML1[[ホスト名]:[よみ]],5,0),""))</f>
        <v/>
      </c>
      <c r="P27" s="3"/>
      <c r="Q27" s="3"/>
      <c r="R27" s="3"/>
    </row>
    <row r="28" spans="1:18" ht="30" customHeight="1" thickBot="1" x14ac:dyDescent="0.25">
      <c r="A28" s="3"/>
      <c r="B28" s="2" t="str">
        <f>IFERROR(VLOOKUP(B26,StudentTableML1[[ホスト名]:[よみ]],3,0),IFERROR(VLOOKUP(B26,StaffTableML1[[ホスト名]:[よみ]],3,0),""))</f>
        <v/>
      </c>
      <c r="C28" s="7" t="str">
        <f>IFERROR(VLOOKUP(B26,StudentTableML1[[ホスト名]:[よみ]],4,0),IFERROR(VLOOKUP(B26,StaffTableML1[[ホスト名]:[よみ]],4,0),""))</f>
        <v/>
      </c>
      <c r="D28" s="6"/>
      <c r="E28" s="2" t="str">
        <f>IFERROR(VLOOKUP(E26,StudentTableML1[[ホスト名]:[よみ]],3,0),IFERROR(VLOOKUP(E26,StaffTableML1[[ホスト名]:[よみ]],3,0),""))</f>
        <v/>
      </c>
      <c r="F28" s="7" t="str">
        <f>IFERROR(VLOOKUP(E26,StudentTableML1[[ホスト名]:[よみ]],4,0),IFERROR(VLOOKUP(E26,StaffTableML1[[ホスト名]:[よみ]],4,0),""))</f>
        <v/>
      </c>
      <c r="G28" s="6"/>
      <c r="H28" s="2" t="str">
        <f>IFERROR(VLOOKUP(H26,StudentTableML1[[ホスト名]:[よみ]],3,0),IFERROR(VLOOKUP(H26,StaffTableML1[[ホスト名]:[よみ]],3,0),""))</f>
        <v/>
      </c>
      <c r="I28" s="7" t="str">
        <f>IFERROR(VLOOKUP(H26,StudentTableML1[[ホスト名]:[よみ]],4,0),IFERROR(VLOOKUP(H26,StaffTableML1[[ホスト名]:[よみ]],4,0),""))</f>
        <v/>
      </c>
      <c r="J28" s="6"/>
      <c r="K28" s="2" t="str">
        <f>IFERROR(VLOOKUP(K26,StudentTableML1[[ホスト名]:[よみ]],3,0),IFERROR(VLOOKUP(K26,StaffTableML1[[ホスト名]:[よみ]],3,0),""))</f>
        <v/>
      </c>
      <c r="L28" s="7" t="str">
        <f>IFERROR(VLOOKUP(K26,StudentTableML1[[ホスト名]:[よみ]],4,0),IFERROR(VLOOKUP(K26,StaffTableML1[[ホスト名]:[よみ]],4,0),""))</f>
        <v/>
      </c>
      <c r="M28" s="6"/>
      <c r="N28" s="2" t="str">
        <f>IFERROR(VLOOKUP(N26,StudentTableML1[[ホスト名]:[よみ]],3,0),IFERROR(VLOOKUP(N26,StaffTableML1[[ホスト名]:[よみ]],3,0),""))</f>
        <v/>
      </c>
      <c r="O28" s="7" t="str">
        <f>IFERROR(VLOOKUP(N26,StudentTableML1[[ホスト名]:[よみ]],4,0),IFERROR(VLOOKUP(N26,StaffTableML1[[ホスト名]:[よみ]],4,0),""))</f>
        <v/>
      </c>
      <c r="Q28" s="3"/>
      <c r="R28" s="3"/>
    </row>
    <row r="29" spans="1:18" ht="12" customHeight="1" thickBo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Q29" s="3"/>
      <c r="R29" s="3"/>
    </row>
    <row r="30" spans="1:18" ht="20.100000000000001" customHeight="1" x14ac:dyDescent="0.2">
      <c r="A30" s="3"/>
      <c r="B30" s="8" t="s">
        <v>76</v>
      </c>
      <c r="C30" s="9"/>
      <c r="D30" s="3"/>
      <c r="E30" s="8" t="s">
        <v>59</v>
      </c>
      <c r="F30" s="9"/>
      <c r="G30" s="3"/>
      <c r="H30" s="8" t="s">
        <v>152</v>
      </c>
      <c r="I30" s="9"/>
      <c r="J30" s="3"/>
      <c r="K30" s="8" t="s">
        <v>49</v>
      </c>
      <c r="L30" s="9"/>
      <c r="M30" s="3"/>
      <c r="N30" s="8" t="s">
        <v>63</v>
      </c>
      <c r="O30" s="9"/>
      <c r="Q30" s="3"/>
      <c r="R30" s="3"/>
    </row>
    <row r="31" spans="1:18" ht="20.100000000000001" customHeight="1" x14ac:dyDescent="0.2">
      <c r="A31" s="3"/>
      <c r="B31" s="4" t="str">
        <f>IFERROR(VLOOKUP(B30,StudentTableML1[[ホスト名]:[よみ]],2,0),IFERROR(VLOOKUP(B30,StaffTableML1[[ホスト名]:[よみ]],2,0),""))</f>
        <v/>
      </c>
      <c r="C31" s="5" t="str">
        <f>IFERROR(VLOOKUP(B30,StudentTableML1[[ホスト名]:[よみ]],5,0),IFERROR(VLOOKUP(B30,StaffTableML1[[ホスト名]:[よみ]],5,0),""))</f>
        <v/>
      </c>
      <c r="D31" s="3"/>
      <c r="E31" s="4" t="str">
        <f>IFERROR(VLOOKUP(E30,StudentTableML1[[ホスト名]:[よみ]],2,0),IFERROR(VLOOKUP(E30,StaffTableML1[[ホスト名]:[よみ]],2,0),""))</f>
        <v/>
      </c>
      <c r="F31" s="5" t="str">
        <f>IFERROR(VLOOKUP(E30,StudentTableML1[[ホスト名]:[よみ]],5,0),IFERROR(VLOOKUP(E30,StaffTableML1[[ホスト名]:[よみ]],5,0),""))</f>
        <v/>
      </c>
      <c r="G31" s="3"/>
      <c r="H31" s="4" t="str">
        <f>IFERROR(VLOOKUP(H30,StudentTableML1[[ホスト名]:[よみ]],2,0),IFERROR(VLOOKUP(H30,StaffTableML1[[ホスト名]:[よみ]],2,0),""))</f>
        <v/>
      </c>
      <c r="I31" s="5" t="str">
        <f>IFERROR(VLOOKUP(H30,StudentTableML1[[ホスト名]:[よみ]],5,0),IFERROR(VLOOKUP(H30,StaffTableML1[[ホスト名]:[よみ]],5,0),""))</f>
        <v/>
      </c>
      <c r="J31" s="3"/>
      <c r="K31" s="4" t="str">
        <f>IFERROR(VLOOKUP(K30,StudentTableML1[[ホスト名]:[よみ]],2,0),IFERROR(VLOOKUP(K30,StaffTableML1[[ホスト名]:[よみ]],2,0),""))</f>
        <v/>
      </c>
      <c r="L31" s="5" t="str">
        <f>IFERROR(VLOOKUP(K30,StudentTableML1[[ホスト名]:[よみ]],5,0),IFERROR(VLOOKUP(K30,StaffTableML1[[ホスト名]:[よみ]],5,0),""))</f>
        <v/>
      </c>
      <c r="M31" s="3"/>
      <c r="N31" s="4" t="str">
        <f>IFERROR(VLOOKUP(N30,StudentTableML1[[ホスト名]:[よみ]],2,0),IFERROR(VLOOKUP(N30,StaffTableML1[[ホスト名]:[よみ]],2,0),""))</f>
        <v/>
      </c>
      <c r="O31" s="5" t="str">
        <f>IFERROR(VLOOKUP(N30,StudentTableML1[[ホスト名]:[よみ]],5,0),IFERROR(VLOOKUP(N30,StaffTableML1[[ホスト名]:[よみ]],5,0),""))</f>
        <v/>
      </c>
      <c r="P31" s="3"/>
      <c r="Q31" s="3"/>
      <c r="R31" s="3"/>
    </row>
    <row r="32" spans="1:18" ht="30" customHeight="1" thickBot="1" x14ac:dyDescent="0.25">
      <c r="A32" s="3"/>
      <c r="B32" s="2" t="str">
        <f>IFERROR(VLOOKUP(B30,StudentTableML1[[ホスト名]:[よみ]],3,0),IFERROR(VLOOKUP(B30,StaffTableML1[[ホスト名]:[よみ]],3,0),""))</f>
        <v/>
      </c>
      <c r="C32" s="7" t="str">
        <f>IFERROR(VLOOKUP(B30,StudentTableML1[[ホスト名]:[よみ]],4,0),IFERROR(VLOOKUP(B30,StaffTableML1[[ホスト名]:[よみ]],4,0),""))</f>
        <v/>
      </c>
      <c r="D32" s="6"/>
      <c r="E32" s="2" t="str">
        <f>IFERROR(VLOOKUP(E30,StudentTableML1[[ホスト名]:[よみ]],3,0),IFERROR(VLOOKUP(E30,StaffTableML1[[ホスト名]:[よみ]],3,0),""))</f>
        <v/>
      </c>
      <c r="F32" s="7" t="str">
        <f>IFERROR(VLOOKUP(E30,StudentTableML1[[ホスト名]:[よみ]],4,0),IFERROR(VLOOKUP(E30,StaffTableML1[[ホスト名]:[よみ]],4,0),""))</f>
        <v/>
      </c>
      <c r="G32" s="6"/>
      <c r="H32" s="2" t="str">
        <f>IFERROR(VLOOKUP(H30,StudentTableML1[[ホスト名]:[よみ]],3,0),IFERROR(VLOOKUP(H30,StaffTableML1[[ホスト名]:[よみ]],3,0),""))</f>
        <v/>
      </c>
      <c r="I32" s="7" t="str">
        <f>IFERROR(VLOOKUP(H30,StudentTableML1[[ホスト名]:[よみ]],4,0),IFERROR(VLOOKUP(H30,StaffTableML1[[ホスト名]:[よみ]],4,0),""))</f>
        <v/>
      </c>
      <c r="J32" s="6"/>
      <c r="K32" s="2" t="str">
        <f>IFERROR(VLOOKUP(K30,StudentTableML1[[ホスト名]:[よみ]],3,0),IFERROR(VLOOKUP(K30,StaffTableML1[[ホスト名]:[よみ]],3,0),""))</f>
        <v/>
      </c>
      <c r="L32" s="7" t="str">
        <f>IFERROR(VLOOKUP(K30,StudentTableML1[[ホスト名]:[よみ]],4,0),IFERROR(VLOOKUP(K30,StaffTableML1[[ホスト名]:[よみ]],4,0),""))</f>
        <v/>
      </c>
      <c r="M32" s="6"/>
      <c r="N32" s="2" t="str">
        <f>IFERROR(VLOOKUP(N30,StudentTableML1[[ホスト名]:[よみ]],3,0),IFERROR(VLOOKUP(N30,StaffTableML1[[ホスト名]:[よみ]],3,0),""))</f>
        <v/>
      </c>
      <c r="O32" s="7" t="str">
        <f>IFERROR(VLOOKUP(N30,StudentTableML1[[ホスト名]:[よみ]],4,0),IFERROR(VLOOKUP(N30,StaffTableML1[[ホスト名]:[よみ]],4,0),""))</f>
        <v/>
      </c>
      <c r="P32" s="3"/>
      <c r="Q32" s="3"/>
      <c r="R32" s="3"/>
    </row>
    <row r="33" spans="1:22" ht="12" customHeight="1" thickBo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22" ht="20.100000000000001" customHeight="1" x14ac:dyDescent="0.2">
      <c r="A34" s="3"/>
      <c r="B34" s="8" t="s">
        <v>75</v>
      </c>
      <c r="C34" s="9"/>
      <c r="D34" s="3"/>
      <c r="E34" s="8" t="s">
        <v>60</v>
      </c>
      <c r="F34" s="9"/>
      <c r="G34" s="3"/>
      <c r="H34" s="8" t="s">
        <v>45</v>
      </c>
      <c r="I34" s="9"/>
      <c r="J34" s="3"/>
      <c r="K34" s="8" t="s">
        <v>151</v>
      </c>
      <c r="L34" s="9"/>
      <c r="M34" s="3"/>
      <c r="N34" s="8" t="s">
        <v>150</v>
      </c>
      <c r="O34" s="9"/>
      <c r="P34" s="3"/>
      <c r="Q34" s="3"/>
      <c r="R34" s="3"/>
    </row>
    <row r="35" spans="1:22" ht="20.100000000000001" customHeight="1" x14ac:dyDescent="0.2">
      <c r="A35" s="3"/>
      <c r="B35" s="4" t="str">
        <f>IFERROR(VLOOKUP(B34,StudentTableML1[[ホスト名]:[よみ]],2,0),IFERROR(VLOOKUP(B34,StaffTableML1[[ホスト名]:[よみ]],2,0),""))</f>
        <v/>
      </c>
      <c r="C35" s="5" t="str">
        <f>IFERROR(VLOOKUP(B34,StudentTableML1[[ホスト名]:[よみ]],5,0),IFERROR(VLOOKUP(B34,StaffTableML1[[ホスト名]:[よみ]],5,0),""))</f>
        <v/>
      </c>
      <c r="D35" s="3"/>
      <c r="E35" s="4" t="str">
        <f>IFERROR(VLOOKUP(E34,StudentTableML1[[ホスト名]:[よみ]],2,0),IFERROR(VLOOKUP(E34,StaffTableML1[[ホスト名]:[よみ]],2,0),""))</f>
        <v/>
      </c>
      <c r="F35" s="5" t="str">
        <f>IFERROR(VLOOKUP(E34,StudentTableML1[[ホスト名]:[よみ]],5,0),IFERROR(VLOOKUP(E34,StaffTableML1[[ホスト名]:[よみ]],5,0),""))</f>
        <v/>
      </c>
      <c r="G35" s="3"/>
      <c r="H35" s="4" t="str">
        <f>IFERROR(VLOOKUP(H34,StudentTableML1[[ホスト名]:[よみ]],2,0),IFERROR(VLOOKUP(H34,StaffTableML1[[ホスト名]:[よみ]],2,0),""))</f>
        <v/>
      </c>
      <c r="I35" s="5" t="str">
        <f>IFERROR(VLOOKUP(H34,StudentTableML1[[ホスト名]:[よみ]],5,0),IFERROR(VLOOKUP(H34,StaffTableML1[[ホスト名]:[よみ]],5,0),""))</f>
        <v/>
      </c>
      <c r="J35" s="3"/>
      <c r="K35" s="4" t="str">
        <f>IFERROR(VLOOKUP(K34,StudentTableML1[[ホスト名]:[よみ]],2,0),IFERROR(VLOOKUP(K34,StaffTableML1[[ホスト名]:[よみ]],2,0),""))</f>
        <v/>
      </c>
      <c r="L35" s="5" t="str">
        <f>IFERROR(VLOOKUP(K34,StudentTableML1[[ホスト名]:[よみ]],5,0),IFERROR(VLOOKUP(K34,StaffTableML1[[ホスト名]:[よみ]],5,0),""))</f>
        <v/>
      </c>
      <c r="M35" s="3"/>
      <c r="N35" s="4" t="str">
        <f>IFERROR(VLOOKUP(N34,StudentTableML1[[ホスト名]:[よみ]],2,0),IFERROR(VLOOKUP(N34,StaffTableML1[[ホスト名]:[よみ]],2,0),""))</f>
        <v/>
      </c>
      <c r="O35" s="5" t="str">
        <f>IFERROR(VLOOKUP(N34,StudentTableML1[[ホスト名]:[よみ]],5,0),IFERROR(VLOOKUP(N34,StaffTableML1[[ホスト名]:[よみ]],5,0),""))</f>
        <v/>
      </c>
      <c r="P35" s="3"/>
      <c r="Q35" s="3"/>
      <c r="R35" s="3"/>
    </row>
    <row r="36" spans="1:22" ht="30" customHeight="1" thickBot="1" x14ac:dyDescent="0.25">
      <c r="A36" s="3"/>
      <c r="B36" s="2" t="str">
        <f>IFERROR(VLOOKUP(B34,StudentTableML1[[ホスト名]:[よみ]],3,0),IFERROR(VLOOKUP(B34,StaffTableML1[[ホスト名]:[よみ]],3,0),""))</f>
        <v/>
      </c>
      <c r="C36" s="7" t="str">
        <f>IFERROR(VLOOKUP(B34,StudentTableML1[[ホスト名]:[よみ]],4,0),IFERROR(VLOOKUP(B34,StaffTableML1[[ホスト名]:[よみ]],4,0),""))</f>
        <v/>
      </c>
      <c r="D36" s="6"/>
      <c r="E36" s="2" t="str">
        <f>IFERROR(VLOOKUP(E34,StudentTableML1[[ホスト名]:[よみ]],3,0),IFERROR(VLOOKUP(E34,StaffTableML1[[ホスト名]:[よみ]],3,0),""))</f>
        <v/>
      </c>
      <c r="F36" s="7" t="str">
        <f>IFERROR(VLOOKUP(E34,StudentTableML1[[ホスト名]:[よみ]],4,0),IFERROR(VLOOKUP(E34,StaffTableML1[[ホスト名]:[よみ]],4,0),""))</f>
        <v/>
      </c>
      <c r="G36" s="6"/>
      <c r="H36" s="2" t="str">
        <f>IFERROR(VLOOKUP(H34,StudentTableML1[[ホスト名]:[よみ]],3,0),IFERROR(VLOOKUP(H34,StaffTableML1[[ホスト名]:[よみ]],3,0),""))</f>
        <v/>
      </c>
      <c r="I36" s="7" t="str">
        <f>IFERROR(VLOOKUP(H34,StudentTableML1[[ホスト名]:[よみ]],4,0),IFERROR(VLOOKUP(H34,StaffTableML1[[ホスト名]:[よみ]],4,0),""))</f>
        <v/>
      </c>
      <c r="J36" s="6"/>
      <c r="K36" s="2" t="str">
        <f>IFERROR(VLOOKUP(K34,StudentTableML1[[ホスト名]:[よみ]],3,0),IFERROR(VLOOKUP(K34,StaffTableML1[[ホスト名]:[よみ]],3,0),""))</f>
        <v/>
      </c>
      <c r="L36" s="7" t="str">
        <f>IFERROR(VLOOKUP(K34,StudentTableML1[[ホスト名]:[よみ]],4,0),IFERROR(VLOOKUP(K34,StaffTableML1[[ホスト名]:[よみ]],4,0),""))</f>
        <v/>
      </c>
      <c r="M36" s="6"/>
      <c r="N36" s="2" t="str">
        <f>IFERROR(VLOOKUP(N34,StudentTableML1[[ホスト名]:[よみ]],3,0),IFERROR(VLOOKUP(N34,StaffTableML1[[ホスト名]:[よみ]],3,0),""))</f>
        <v/>
      </c>
      <c r="O36" s="7" t="str">
        <f>IFERROR(VLOOKUP(N34,StudentTableML1[[ホスト名]:[よみ]],4,0),IFERROR(VLOOKUP(N34,StaffTableML1[[ホスト名]:[よみ]],4,0),""))</f>
        <v/>
      </c>
      <c r="P36" s="3"/>
      <c r="Q36" s="3"/>
      <c r="R36" s="3"/>
    </row>
    <row r="37" spans="1:22" ht="12" customHeight="1" thickBot="1" x14ac:dyDescent="0.25">
      <c r="A37" s="3"/>
      <c r="B37" s="11"/>
      <c r="C37" s="11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11"/>
      <c r="Q37" s="11"/>
      <c r="R37" s="11"/>
      <c r="S37" s="40"/>
    </row>
    <row r="38" spans="1:22" ht="20.100000000000001" customHeight="1" x14ac:dyDescent="0.2">
      <c r="A38" s="3"/>
      <c r="B38" s="8" t="s">
        <v>149</v>
      </c>
      <c r="C38" s="9"/>
      <c r="D38" s="3"/>
      <c r="E38" s="8" t="s">
        <v>70</v>
      </c>
      <c r="F38" s="9"/>
      <c r="G38" s="3"/>
      <c r="H38" s="8" t="s">
        <v>56</v>
      </c>
      <c r="I38" s="9"/>
      <c r="J38" s="3"/>
      <c r="K38" s="8" t="s">
        <v>148</v>
      </c>
      <c r="L38" s="9"/>
      <c r="M38" s="3"/>
      <c r="N38" s="8" t="s">
        <v>147</v>
      </c>
      <c r="O38" s="9"/>
      <c r="P38" s="3"/>
      <c r="Q38" s="3"/>
      <c r="R38" s="3"/>
    </row>
    <row r="39" spans="1:22" ht="20.100000000000001" customHeight="1" x14ac:dyDescent="0.2">
      <c r="A39" s="3"/>
      <c r="B39" s="4" t="str">
        <f>IFERROR(VLOOKUP(B38,StudentTableML1[[ホスト名]:[よみ]],2,0),IFERROR(VLOOKUP(B38,StaffTableML1[[ホスト名]:[よみ]],2,0),""))</f>
        <v/>
      </c>
      <c r="C39" s="5" t="str">
        <f>IFERROR(VLOOKUP(B38,StudentTableML1[[ホスト名]:[よみ]],5,0),IFERROR(VLOOKUP(B38,StaffTableML1[[ホスト名]:[よみ]],5,0),""))</f>
        <v/>
      </c>
      <c r="D39" s="3"/>
      <c r="E39" s="4" t="str">
        <f>IFERROR(VLOOKUP(E38,StudentTableML1[[ホスト名]:[よみ]],2,0),IFERROR(VLOOKUP(E38,StaffTableML1[[ホスト名]:[よみ]],2,0),""))</f>
        <v/>
      </c>
      <c r="F39" s="5" t="str">
        <f>IFERROR(VLOOKUP(E38,StudentTableML1[[ホスト名]:[よみ]],5,0),IFERROR(VLOOKUP(E38,StaffTableML1[[ホスト名]:[よみ]],5,0),""))</f>
        <v/>
      </c>
      <c r="G39" s="3"/>
      <c r="H39" s="4" t="str">
        <f>IFERROR(VLOOKUP(H38,StudentTableML1[[ホスト名]:[よみ]],2,0),IFERROR(VLOOKUP(H38,StaffTableML1[[ホスト名]:[よみ]],2,0),""))</f>
        <v/>
      </c>
      <c r="I39" s="5" t="str">
        <f>IFERROR(VLOOKUP(H38,StudentTableML1[[ホスト名]:[よみ]],5,0),IFERROR(VLOOKUP(H38,StaffTableML1[[ホスト名]:[よみ]],5,0),""))</f>
        <v/>
      </c>
      <c r="J39" s="3"/>
      <c r="K39" s="4" t="str">
        <f>IFERROR(VLOOKUP(K38,StudentTableML1[[ホスト名]:[よみ]],2,0),IFERROR(VLOOKUP(K38,StaffTableML1[[ホスト名]:[よみ]],2,0),""))</f>
        <v/>
      </c>
      <c r="L39" s="5" t="str">
        <f>IFERROR(VLOOKUP(K38,StudentTableML1[[ホスト名]:[よみ]],5,0),IFERROR(VLOOKUP(K38,StaffTableML1[[ホスト名]:[よみ]],5,0),""))</f>
        <v/>
      </c>
      <c r="M39" s="3"/>
      <c r="N39" s="4" t="str">
        <f>IFERROR(VLOOKUP(N38,StudentTableML1[[ホスト名]:[よみ]],2,0),IFERROR(VLOOKUP(N38,StaffTableML1[[ホスト名]:[よみ]],2,0),""))</f>
        <v/>
      </c>
      <c r="O39" s="5" t="str">
        <f>IFERROR(VLOOKUP(N38,StudentTableML1[[ホスト名]:[よみ]],5,0),IFERROR(VLOOKUP(N38,StaffTableML1[[ホスト名]:[よみ]],5,0),""))</f>
        <v/>
      </c>
      <c r="P39" s="3"/>
      <c r="Q39" s="3"/>
      <c r="R39" s="3"/>
    </row>
    <row r="40" spans="1:22" ht="30" customHeight="1" thickBot="1" x14ac:dyDescent="0.25">
      <c r="A40" s="3"/>
      <c r="B40" s="2" t="str">
        <f>IFERROR(VLOOKUP(B38,StudentTableML1[[ホスト名]:[よみ]],3,0),IFERROR(VLOOKUP(B38,StaffTableML1[[ホスト名]:[よみ]],3,0),""))</f>
        <v/>
      </c>
      <c r="C40" s="7" t="str">
        <f>IFERROR(VLOOKUP(B38,StudentTableML1[[ホスト名]:[よみ]],4,0),IFERROR(VLOOKUP(B38,StaffTableML1[[ホスト名]:[よみ]],4,0),""))</f>
        <v/>
      </c>
      <c r="D40" s="6"/>
      <c r="E40" s="2" t="str">
        <f>IFERROR(VLOOKUP(E38,StudentTableML1[[ホスト名]:[よみ]],3,0),IFERROR(VLOOKUP(E38,StaffTableML1[[ホスト名]:[よみ]],3,0),""))</f>
        <v/>
      </c>
      <c r="F40" s="7" t="str">
        <f>IFERROR(VLOOKUP(E38,StudentTableML1[[ホスト名]:[よみ]],4,0),IFERROR(VLOOKUP(E38,StaffTableML1[[ホスト名]:[よみ]],4,0),""))</f>
        <v/>
      </c>
      <c r="G40" s="6"/>
      <c r="H40" s="2" t="str">
        <f>IFERROR(VLOOKUP(H38,StudentTableML1[[ホスト名]:[よみ]],3,0),IFERROR(VLOOKUP(H38,StaffTableML1[[ホスト名]:[よみ]],3,0),""))</f>
        <v/>
      </c>
      <c r="I40" s="7" t="str">
        <f>IFERROR(VLOOKUP(H38,StudentTableML1[[ホスト名]:[よみ]],4,0),IFERROR(VLOOKUP(H38,StaffTableML1[[ホスト名]:[よみ]],4,0),""))</f>
        <v/>
      </c>
      <c r="J40" s="6"/>
      <c r="K40" s="2" t="str">
        <f>IFERROR(VLOOKUP(K38,StudentTableML1[[ホスト名]:[よみ]],3,0),IFERROR(VLOOKUP(K38,StaffTableML1[[ホスト名]:[よみ]],3,0),""))</f>
        <v/>
      </c>
      <c r="L40" s="7" t="str">
        <f>IFERROR(VLOOKUP(K38,StudentTableML1[[ホスト名]:[よみ]],4,0),IFERROR(VLOOKUP(K38,StaffTableML1[[ホスト名]:[よみ]],4,0),""))</f>
        <v/>
      </c>
      <c r="M40" s="6"/>
      <c r="N40" s="2" t="str">
        <f>IFERROR(VLOOKUP(N38,StudentTableML1[[ホスト名]:[よみ]],3,0),IFERROR(VLOOKUP(N38,StaffTableML1[[ホスト名]:[よみ]],3,0),""))</f>
        <v/>
      </c>
      <c r="O40" s="7" t="str">
        <f>IFERROR(VLOOKUP(N38,StudentTableML1[[ホスト名]:[よみ]],4,0),IFERROR(VLOOKUP(N38,StaffTableML1[[ホスト名]:[よみ]],4,0),""))</f>
        <v/>
      </c>
      <c r="P40" s="3"/>
      <c r="Q40" s="3"/>
      <c r="R40" s="3"/>
    </row>
    <row r="41" spans="1:22" ht="30" customHeight="1" thickBo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pans="1:22" ht="20.100000000000001" customHeight="1" x14ac:dyDescent="0.2">
      <c r="A42" s="3"/>
      <c r="B42" s="3"/>
      <c r="C42" s="3"/>
      <c r="D42" s="16" t="s">
        <v>73</v>
      </c>
      <c r="E42" s="17"/>
      <c r="F42" s="33"/>
      <c r="G42" s="33"/>
      <c r="H42" s="33"/>
      <c r="I42" s="33"/>
      <c r="J42" s="33"/>
      <c r="K42" s="33"/>
      <c r="L42" s="21"/>
      <c r="N42" s="3"/>
      <c r="O42" s="11"/>
      <c r="P42" s="3"/>
      <c r="Q42" s="3"/>
      <c r="R42" s="3"/>
      <c r="U42" s="11"/>
      <c r="V42" s="45"/>
    </row>
    <row r="43" spans="1:22" ht="20.100000000000001" customHeight="1" x14ac:dyDescent="0.2">
      <c r="A43" s="3"/>
      <c r="B43" s="3"/>
      <c r="C43" s="3"/>
      <c r="D43" s="12" t="str">
        <f>IFERROR(VLOOKUP(D42,StudentTableML1[[ホスト名]:[よみ]],2,0),IFERROR(VLOOKUP(D42,StaffTableML1[[ホスト名]:[よみ]],2,0),""))</f>
        <v/>
      </c>
      <c r="E43" s="13" t="str">
        <f>IFERROR(VLOOKUP(D42,StudentTableML1[[ホスト名]:[よみ]],5,0),IFERROR(VLOOKUP(D42,StaffTableML1[[ホスト名]:[よみ]],5,0),""))</f>
        <v/>
      </c>
      <c r="F43" s="24"/>
      <c r="G43" s="24"/>
      <c r="H43" s="24"/>
      <c r="I43" s="24"/>
      <c r="J43" s="24"/>
      <c r="K43" s="24"/>
      <c r="L43" s="30"/>
      <c r="N43" s="3"/>
      <c r="O43" s="11"/>
      <c r="P43" s="3"/>
      <c r="Q43" s="3"/>
      <c r="R43" s="3"/>
      <c r="U43" s="11"/>
      <c r="V43" s="45"/>
    </row>
    <row r="44" spans="1:22" ht="30" customHeight="1" thickBot="1" x14ac:dyDescent="0.35">
      <c r="A44" s="3"/>
      <c r="B44" s="3"/>
      <c r="C44" s="3"/>
      <c r="D44" s="14" t="str">
        <f>IFERROR(VLOOKUP(D42,StudentTableML1[[ホスト名]:[よみ]],3,0),IFERROR(VLOOKUP(D42,StaffTableML1[[ホスト名]:[よみ]],3,0),""))</f>
        <v/>
      </c>
      <c r="E44" s="15" t="str">
        <f>IFERROR(VLOOKUP(D42,StudentTableML1[[ホスト名]:[よみ]],4,0),IFERROR(VLOOKUP(D42,StaffTableML1[[ホスト名]:[よみ]],4,0),""))</f>
        <v/>
      </c>
      <c r="F44" s="26"/>
      <c r="G44" s="26"/>
      <c r="H44" s="26"/>
      <c r="I44" s="44" t="s">
        <v>224</v>
      </c>
      <c r="J44" s="26"/>
      <c r="K44" s="35"/>
      <c r="L44" s="31"/>
      <c r="N44" s="3"/>
      <c r="O44" s="11"/>
      <c r="P44" s="3"/>
      <c r="Q44" s="3"/>
      <c r="R44" s="3"/>
      <c r="U44" s="11"/>
      <c r="V44" s="45"/>
    </row>
  </sheetData>
  <mergeCells count="2">
    <mergeCell ref="P22:P24"/>
    <mergeCell ref="A21:A24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zoomScale="70" zoomScaleNormal="70" workbookViewId="0">
      <selection activeCell="D1" sqref="A1:D1"/>
    </sheetView>
  </sheetViews>
  <sheetFormatPr defaultColWidth="11" defaultRowHeight="13.2" x14ac:dyDescent="0.2"/>
  <cols>
    <col min="2" max="2" width="6.33203125" customWidth="1"/>
    <col min="3" max="3" width="10.33203125" customWidth="1"/>
    <col min="5" max="5" width="6.33203125" customWidth="1"/>
    <col min="6" max="6" width="10.33203125" customWidth="1"/>
    <col min="7" max="7" width="2.33203125" customWidth="1"/>
    <col min="8" max="8" width="6.33203125" customWidth="1"/>
    <col min="9" max="9" width="10.33203125" customWidth="1"/>
    <col min="10" max="10" width="11" customWidth="1"/>
    <col min="11" max="11" width="6.33203125" customWidth="1"/>
    <col min="12" max="12" width="10.33203125" customWidth="1"/>
    <col min="13" max="13" width="1.88671875" customWidth="1"/>
    <col min="14" max="14" width="6.33203125" customWidth="1"/>
    <col min="15" max="15" width="10.33203125" customWidth="1"/>
    <col min="17" max="17" width="6.44140625" customWidth="1"/>
    <col min="18" max="18" width="9.44140625" customWidth="1"/>
    <col min="19" max="19" width="6.33203125" customWidth="1"/>
  </cols>
  <sheetData>
    <row r="1" spans="1:18" ht="30" customHeight="1" thickBot="1" x14ac:dyDescent="0.4">
      <c r="A1" s="46" t="s">
        <v>228</v>
      </c>
      <c r="J1">
        <f>ML2出席表!E1</f>
        <v>0</v>
      </c>
      <c r="L1">
        <f>ML2出席表!F1</f>
        <v>0</v>
      </c>
      <c r="M1" s="3"/>
      <c r="N1" s="3"/>
      <c r="O1" s="3"/>
      <c r="P1" s="3"/>
      <c r="Q1" s="3"/>
      <c r="R1" s="3"/>
    </row>
    <row r="2" spans="1:18" ht="20.100000000000001" customHeight="1" x14ac:dyDescent="0.2">
      <c r="A2" s="3"/>
      <c r="B2" s="3"/>
      <c r="C2" s="3"/>
      <c r="D2" s="3"/>
      <c r="E2" s="8" t="s">
        <v>168</v>
      </c>
      <c r="F2" s="9"/>
      <c r="G2" s="3"/>
      <c r="H2" s="8" t="s">
        <v>167</v>
      </c>
      <c r="I2" s="9"/>
      <c r="J2" s="3"/>
      <c r="K2" s="8" t="s">
        <v>110</v>
      </c>
      <c r="L2" s="9"/>
      <c r="M2" s="3"/>
      <c r="N2" s="8" t="s">
        <v>105</v>
      </c>
      <c r="O2" s="9"/>
      <c r="P2" s="3"/>
      <c r="Q2" s="11"/>
      <c r="R2" s="11"/>
    </row>
    <row r="3" spans="1:18" ht="20.100000000000001" customHeight="1" x14ac:dyDescent="0.2">
      <c r="A3" s="3"/>
      <c r="B3" s="38"/>
      <c r="C3" s="38"/>
      <c r="D3" s="3"/>
      <c r="E3" s="4" t="str">
        <f>IFERROR(VLOOKUP(E2,StudentTableML2[[ホスト名]:[よみ]],2,0),IFERROR(VLOOKUP(E2,StaffTableML2[[ホスト名]:[よみ]],2,0),""))</f>
        <v/>
      </c>
      <c r="F3" s="5" t="str">
        <f>IFERROR(VLOOKUP(E2,StudentTableML2[[ホスト名]:[よみ]],5,0),IFERROR(VLOOKUP(E2,StaffTableML2[[ホスト名]:[よみ]],5,0),""))</f>
        <v/>
      </c>
      <c r="G3" s="3"/>
      <c r="H3" s="4" t="str">
        <f>IFERROR(VLOOKUP(H2,StudentTableML2[[ホスト名]:[よみ]],2,0),IFERROR(VLOOKUP(H2,StaffTableML2[[ホスト名]:[よみ]],2,0),""))</f>
        <v/>
      </c>
      <c r="I3" s="5" t="str">
        <f>IFERROR(VLOOKUP(H2,StudentTableML2[[ホスト名]:[よみ]],5,0),IFERROR(VLOOKUP(H2,StaffTableML2[[ホスト名]:[よみ]],5,0),""))</f>
        <v/>
      </c>
      <c r="J3" s="3"/>
      <c r="K3" s="4" t="str">
        <f>IFERROR(VLOOKUP(K2,StudentTableML2[[ホスト名]:[よみ]],2,0),IFERROR(VLOOKUP(K2,StaffTableML2[[ホスト名]:[よみ]],2,0),""))</f>
        <v/>
      </c>
      <c r="L3" s="5" t="str">
        <f>IFERROR(VLOOKUP(K2,StudentTableML2[[ホスト名]:[よみ]],5,0),IFERROR(VLOOKUP(K2,StaffTableML2[[ホスト名]:[よみ]],5,0),""))</f>
        <v/>
      </c>
      <c r="M3" s="3"/>
      <c r="N3" s="4" t="str">
        <f>IFERROR(VLOOKUP(N2,StudentTableML2[[ホスト名]:[よみ]],2,0),IFERROR(VLOOKUP(N2,StaffTableML2[[ホスト名]:[よみ]],2,0),""))</f>
        <v/>
      </c>
      <c r="O3" s="5" t="str">
        <f>IFERROR(VLOOKUP(N2,StudentTableML2[[ホスト名]:[よみ]],5,0),IFERROR(VLOOKUP(N2,StaffTableML2[[ホスト名]:[よみ]],5,0),""))</f>
        <v/>
      </c>
      <c r="P3" s="3"/>
      <c r="Q3" s="11"/>
      <c r="R3" s="11"/>
    </row>
    <row r="4" spans="1:18" ht="30" customHeight="1" thickBot="1" x14ac:dyDescent="0.25">
      <c r="A4" s="3"/>
      <c r="B4" s="39"/>
      <c r="C4" s="39"/>
      <c r="D4" s="6"/>
      <c r="E4" s="2" t="str">
        <f>IFERROR(VLOOKUP(E2,StudentTableML2[[ホスト名]:[よみ]],3,0),IFERROR(VLOOKUP(E2,StaffTableML2[[ホスト名]:[よみ]],3,0),""))</f>
        <v/>
      </c>
      <c r="F4" s="7" t="str">
        <f>IFERROR(VLOOKUP(E2,StudentTableML2[[ホスト名]:[よみ]],4,0),IFERROR(VLOOKUP(E2,StaffTableML2[[ホスト名]:[よみ]],4,0),""))</f>
        <v/>
      </c>
      <c r="G4" s="6"/>
      <c r="H4" s="2" t="str">
        <f>IFERROR(VLOOKUP(H2,StudentTableML2[[ホスト名]:[よみ]],3,0),IFERROR(VLOOKUP(H2,StaffTableML2[[ホスト名]:[よみ]],3,0),""))</f>
        <v/>
      </c>
      <c r="I4" s="7" t="str">
        <f>IFERROR(VLOOKUP(H2,StudentTableML2[[ホスト名]:[よみ]],4,0),IFERROR(VLOOKUP(H2,StaffTableML2[[ホスト名]:[よみ]],4,0),""))</f>
        <v/>
      </c>
      <c r="J4" s="6"/>
      <c r="K4" s="2" t="str">
        <f>IFERROR(VLOOKUP(K2,StudentTableML2[[ホスト名]:[よみ]],3,0),IFERROR(VLOOKUP(K2,StaffTableML2[[ホスト名]:[よみ]],3,0),""))</f>
        <v/>
      </c>
      <c r="L4" s="7" t="str">
        <f>IFERROR(VLOOKUP(K2,StudentTableML2[[ホスト名]:[よみ]],4,0),IFERROR(VLOOKUP(K2,StaffTableML2[[ホスト名]:[よみ]],4,0),""))</f>
        <v/>
      </c>
      <c r="M4" s="6"/>
      <c r="N4" s="2" t="str">
        <f>IFERROR(VLOOKUP(N2,StudentTableML2[[ホスト名]:[よみ]],3,0),IFERROR(VLOOKUP(N2,StaffTableML2[[ホスト名]:[よみ]],3,0),""))</f>
        <v/>
      </c>
      <c r="O4" s="7" t="str">
        <f>IFERROR(VLOOKUP(N2,StudentTableML2[[ホスト名]:[よみ]],4,0),IFERROR(VLOOKUP(N2,StaffTableML2[[ホスト名]:[よみ]],4,0),""))</f>
        <v/>
      </c>
      <c r="P4" s="3"/>
      <c r="Q4" s="10"/>
      <c r="R4" s="10"/>
    </row>
    <row r="5" spans="1:18" ht="12" customHeight="1" thickBot="1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ht="20.100000000000001" customHeight="1" x14ac:dyDescent="0.2">
      <c r="A6" s="3"/>
      <c r="B6" s="11"/>
      <c r="C6" s="11"/>
      <c r="D6" s="3"/>
      <c r="E6" s="8" t="s">
        <v>96</v>
      </c>
      <c r="F6" s="9"/>
      <c r="G6" s="3"/>
      <c r="H6" s="8" t="s">
        <v>104</v>
      </c>
      <c r="I6" s="9"/>
      <c r="J6" s="3"/>
      <c r="K6" s="8" t="s">
        <v>166</v>
      </c>
      <c r="L6" s="9"/>
      <c r="M6" s="3"/>
      <c r="N6" s="8" t="s">
        <v>165</v>
      </c>
      <c r="O6" s="9"/>
      <c r="P6" s="3"/>
      <c r="Q6" s="11"/>
      <c r="R6" s="11"/>
    </row>
    <row r="7" spans="1:18" ht="20.100000000000001" customHeight="1" x14ac:dyDescent="0.2">
      <c r="A7" s="3"/>
      <c r="B7" s="11"/>
      <c r="C7" s="11"/>
      <c r="D7" s="3"/>
      <c r="E7" s="4" t="str">
        <f>IFERROR(VLOOKUP(E6,StudentTableML2[[ホスト名]:[よみ]],2,0),IFERROR(VLOOKUP(E6,StaffTableML2[[ホスト名]:[よみ]],2,0),""))</f>
        <v/>
      </c>
      <c r="F7" s="5" t="str">
        <f>IFERROR(VLOOKUP(E6,StudentTableML2[[ホスト名]:[よみ]],5,0),IFERROR(VLOOKUP(E6,StaffTableML2[[ホスト名]:[よみ]],5,0),""))</f>
        <v/>
      </c>
      <c r="G7" s="3"/>
      <c r="H7" s="4" t="str">
        <f>IFERROR(VLOOKUP(H6,StudentTableML2[[ホスト名]:[よみ]],2,0),IFERROR(VLOOKUP(H6,StaffTableML2[[ホスト名]:[よみ]],2,0),""))</f>
        <v/>
      </c>
      <c r="I7" s="5" t="str">
        <f>IFERROR(VLOOKUP(H6,StudentTableML2[[ホスト名]:[よみ]],5,0),IFERROR(VLOOKUP(H6,StaffTableML2[[ホスト名]:[よみ]],5,0),""))</f>
        <v/>
      </c>
      <c r="J7" s="3"/>
      <c r="K7" s="4" t="str">
        <f>IFERROR(VLOOKUP(K6,StudentTableML2[[ホスト名]:[よみ]],2,0),IFERROR(VLOOKUP(K6,StaffTableML2[[ホスト名]:[よみ]],2,0),""))</f>
        <v/>
      </c>
      <c r="L7" s="5" t="str">
        <f>IFERROR(VLOOKUP(K6,StudentTableML2[[ホスト名]:[よみ]],5,0),IFERROR(VLOOKUP(K6,StaffTableML2[[ホスト名]:[よみ]],5,0),""))</f>
        <v/>
      </c>
      <c r="M7" s="3"/>
      <c r="N7" s="4" t="str">
        <f>IFERROR(VLOOKUP(N6,StudentTableML2[[ホスト名]:[よみ]],2,0),IFERROR(VLOOKUP(N6,StaffTableML2[[ホスト名]:[よみ]],2,0),""))</f>
        <v/>
      </c>
      <c r="O7" s="5" t="str">
        <f>IFERROR(VLOOKUP(N6,StudentTableML2[[ホスト名]:[よみ]],5,0),IFERROR(VLOOKUP(N6,StaffTableML2[[ホスト名]:[よみ]],5,0),""))</f>
        <v/>
      </c>
      <c r="P7" s="3"/>
      <c r="Q7" s="11"/>
      <c r="R7" s="11"/>
    </row>
    <row r="8" spans="1:18" ht="30" customHeight="1" thickBot="1" x14ac:dyDescent="0.25">
      <c r="A8" s="3"/>
      <c r="B8" s="10"/>
      <c r="C8" s="10"/>
      <c r="D8" s="6"/>
      <c r="E8" s="2" t="str">
        <f>IFERROR(VLOOKUP(E6,StudentTableML2[[ホスト名]:[よみ]],3,0),IFERROR(VLOOKUP(E6,StaffTableML2[[ホスト名]:[よみ]],3,0),""))</f>
        <v/>
      </c>
      <c r="F8" s="7" t="str">
        <f>IFERROR(VLOOKUP(E6,StudentTableML2[[ホスト名]:[よみ]],4,0),IFERROR(VLOOKUP(E6,StaffTableML2[[ホスト名]:[よみ]],4,0),""))</f>
        <v/>
      </c>
      <c r="G8" s="6"/>
      <c r="H8" s="2" t="str">
        <f>IFERROR(VLOOKUP(H6,StudentTableML2[[ホスト名]:[よみ]],3,0),IFERROR(VLOOKUP(H6,StaffTableML2[[ホスト名]:[よみ]],3,0),""))</f>
        <v/>
      </c>
      <c r="I8" s="7" t="str">
        <f>IFERROR(VLOOKUP(H6,StudentTableML2[[ホスト名]:[よみ]],4,0),IFERROR(VLOOKUP(H6,StaffTableML2[[ホスト名]:[よみ]],4,0),""))</f>
        <v/>
      </c>
      <c r="J8" s="6"/>
      <c r="K8" s="2" t="str">
        <f>IFERROR(VLOOKUP(K6,StudentTableML2[[ホスト名]:[よみ]],3,0),IFERROR(VLOOKUP(K6,StaffTableML2[[ホスト名]:[よみ]],3,0),""))</f>
        <v/>
      </c>
      <c r="L8" s="7" t="str">
        <f>IFERROR(VLOOKUP(K6,StudentTableML2[[ホスト名]:[よみ]],4,0),IFERROR(VLOOKUP(K6,StaffTableML2[[ホスト名]:[よみ]],4,0),""))</f>
        <v/>
      </c>
      <c r="M8" s="6"/>
      <c r="N8" s="2" t="str">
        <f>IFERROR(VLOOKUP(N6,StudentTableML2[[ホスト名]:[よみ]],3,0),IFERROR(VLOOKUP(N6,StaffTableML2[[ホスト名]:[よみ]],3,0),""))</f>
        <v/>
      </c>
      <c r="O8" s="7" t="str">
        <f>IFERROR(VLOOKUP(N6,StudentTableML2[[ホスト名]:[よみ]],4,0),IFERROR(VLOOKUP(N6,StaffTableML2[[ホスト名]:[よみ]],4,0),""))</f>
        <v/>
      </c>
      <c r="P8" s="3"/>
      <c r="Q8" s="10"/>
      <c r="R8" s="10"/>
    </row>
    <row r="9" spans="1:18" ht="12" customHeight="1" thickBot="1" x14ac:dyDescent="0.25">
      <c r="A9" s="3"/>
      <c r="B9" s="11"/>
      <c r="C9" s="11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</row>
    <row r="10" spans="1:18" ht="20.100000000000001" customHeight="1" x14ac:dyDescent="0.2">
      <c r="A10" s="3"/>
      <c r="B10" s="11"/>
      <c r="C10" s="11"/>
      <c r="D10" s="3"/>
      <c r="E10" s="8" t="s">
        <v>82</v>
      </c>
      <c r="F10" s="9"/>
      <c r="G10" s="3"/>
      <c r="H10" s="8" t="s">
        <v>86</v>
      </c>
      <c r="I10" s="9"/>
      <c r="J10" s="3"/>
      <c r="K10" s="8" t="s">
        <v>98</v>
      </c>
      <c r="L10" s="9"/>
      <c r="M10" s="3"/>
      <c r="N10" s="8" t="s">
        <v>99</v>
      </c>
      <c r="O10" s="9"/>
      <c r="P10" s="3"/>
    </row>
    <row r="11" spans="1:18" ht="20.100000000000001" customHeight="1" x14ac:dyDescent="0.2">
      <c r="A11" s="3"/>
      <c r="B11" s="11"/>
      <c r="C11" s="11"/>
      <c r="D11" s="3"/>
      <c r="E11" s="4" t="str">
        <f>IFERROR(VLOOKUP(E10,StudentTableML2[[ホスト名]:[よみ]],2,0),IFERROR(VLOOKUP(E10,StaffTableML2[[ホスト名]:[よみ]],2,0),""))</f>
        <v/>
      </c>
      <c r="F11" s="5" t="str">
        <f>IFERROR(VLOOKUP(E10,StudentTableML2[[ホスト名]:[よみ]],5,0),IFERROR(VLOOKUP(E10,StaffTableML2[[ホスト名]:[よみ]],5,0),""))</f>
        <v/>
      </c>
      <c r="G11" s="3"/>
      <c r="H11" s="4" t="str">
        <f>IFERROR(VLOOKUP(H10,StudentTableML2[[ホスト名]:[よみ]],2,0),IFERROR(VLOOKUP(H10,StaffTableML2[[ホスト名]:[よみ]],2,0),""))</f>
        <v/>
      </c>
      <c r="I11" s="5" t="str">
        <f>IFERROR(VLOOKUP(H10,StudentTableML2[[ホスト名]:[よみ]],5,0),IFERROR(VLOOKUP(H10,StaffTableML2[[ホスト名]:[よみ]],5,0),""))</f>
        <v/>
      </c>
      <c r="J11" s="3"/>
      <c r="K11" s="4" t="str">
        <f>IFERROR(VLOOKUP(K10,StudentTableML2[[ホスト名]:[よみ]],2,0),IFERROR(VLOOKUP(K10,StaffTableML2[[ホスト名]:[よみ]],2,0),""))</f>
        <v/>
      </c>
      <c r="L11" s="5" t="str">
        <f>IFERROR(VLOOKUP(K10,StudentTableML2[[ホスト名]:[よみ]],5,0),IFERROR(VLOOKUP(K10,StaffTableML2[[ホスト名]:[よみ]],5,0),""))</f>
        <v/>
      </c>
      <c r="M11" s="3"/>
      <c r="N11" s="4" t="str">
        <f>IFERROR(VLOOKUP(N10,StudentTableML2[[ホスト名]:[よみ]],2,0),IFERROR(VLOOKUP(N10,StaffTableML2[[ホスト名]:[よみ]],2,0),""))</f>
        <v/>
      </c>
      <c r="O11" s="5" t="str">
        <f>IFERROR(VLOOKUP(N10,StudentTableML2[[ホスト名]:[よみ]],5,0),IFERROR(VLOOKUP(N10,StaffTableML2[[ホスト名]:[よみ]],5,0),""))</f>
        <v/>
      </c>
      <c r="P11" s="3"/>
    </row>
    <row r="12" spans="1:18" ht="30" customHeight="1" thickBot="1" x14ac:dyDescent="0.25">
      <c r="A12" s="3"/>
      <c r="B12" s="10"/>
      <c r="C12" s="10"/>
      <c r="D12" s="6"/>
      <c r="E12" s="2" t="str">
        <f>IFERROR(VLOOKUP(E10,StudentTableML2[[ホスト名]:[よみ]],3,0),IFERROR(VLOOKUP(E10,StaffTableML2[[ホスト名]:[よみ]],3,0),""))</f>
        <v/>
      </c>
      <c r="F12" s="7" t="str">
        <f>IFERROR(VLOOKUP(E10,StudentTableML2[[ホスト名]:[よみ]],4,0),IFERROR(VLOOKUP(E10,StaffTableML2[[ホスト名]:[よみ]],4,0),""))</f>
        <v/>
      </c>
      <c r="G12" s="6"/>
      <c r="H12" s="2" t="str">
        <f>IFERROR(VLOOKUP(H10,StudentTableML2[[ホスト名]:[よみ]],3,0),IFERROR(VLOOKUP(H10,StaffTableML2[[ホスト名]:[よみ]],3,0),""))</f>
        <v/>
      </c>
      <c r="I12" s="7" t="str">
        <f>IFERROR(VLOOKUP(H10,StudentTableML2[[ホスト名]:[よみ]],4,0),IFERROR(VLOOKUP(H10,StaffTableML2[[ホスト名]:[よみ]],4,0),""))</f>
        <v/>
      </c>
      <c r="J12" s="6"/>
      <c r="K12" s="2" t="str">
        <f>IFERROR(VLOOKUP(K10,StudentTableML2[[ホスト名]:[よみ]],3,0),IFERROR(VLOOKUP(K10,StaffTableML2[[ホスト名]:[よみ]],3,0),""))</f>
        <v/>
      </c>
      <c r="L12" s="7" t="str">
        <f>IFERROR(VLOOKUP(K10,StudentTableML2[[ホスト名]:[よみ]],4,0),IFERROR(VLOOKUP(K10,StaffTableML2[[ホスト名]:[よみ]],4,0),""))</f>
        <v/>
      </c>
      <c r="M12" s="6"/>
      <c r="N12" s="2" t="str">
        <f>IFERROR(VLOOKUP(N10,StudentTableML2[[ホスト名]:[よみ]],3,0),IFERROR(VLOOKUP(N10,StaffTableML2[[ホスト名]:[よみ]],3,0),""))</f>
        <v/>
      </c>
      <c r="O12" s="7" t="str">
        <f>IFERROR(VLOOKUP(N10,StudentTableML2[[ホスト名]:[よみ]],4,0),IFERROR(VLOOKUP(N10,StaffTableML2[[ホスト名]:[よみ]],4,0),""))</f>
        <v/>
      </c>
      <c r="P12" s="3"/>
    </row>
    <row r="13" spans="1:18" ht="12" customHeight="1" thickBo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</row>
    <row r="14" spans="1:18" ht="20.100000000000001" customHeight="1" x14ac:dyDescent="0.2">
      <c r="A14" s="3"/>
      <c r="B14" s="8" t="s">
        <v>164</v>
      </c>
      <c r="C14" s="9"/>
      <c r="D14" s="3"/>
      <c r="E14" s="8" t="s">
        <v>89</v>
      </c>
      <c r="F14" s="9"/>
      <c r="G14" s="3"/>
      <c r="H14" s="8" t="s">
        <v>94</v>
      </c>
      <c r="I14" s="9"/>
      <c r="J14" s="3"/>
      <c r="K14" s="8" t="s">
        <v>93</v>
      </c>
      <c r="L14" s="9"/>
      <c r="M14" s="3"/>
      <c r="N14" s="8" t="s">
        <v>88</v>
      </c>
      <c r="O14" s="9"/>
      <c r="P14" s="3"/>
      <c r="Q14" s="3"/>
      <c r="R14" s="3"/>
    </row>
    <row r="15" spans="1:18" ht="20.100000000000001" customHeight="1" x14ac:dyDescent="0.2">
      <c r="A15" s="3"/>
      <c r="B15" s="4" t="str">
        <f>IFERROR(VLOOKUP(B14,StudentTableML2[[ホスト名]:[よみ]],2,0),IFERROR(VLOOKUP(B14,StaffTableML2[[ホスト名]:[よみ]],2,0),""))</f>
        <v/>
      </c>
      <c r="C15" s="5" t="str">
        <f>IFERROR(VLOOKUP(B14,StudentTableML2[[ホスト名]:[よみ]],5,0),IFERROR(VLOOKUP(B14,StaffTableML2[[ホスト名]:[よみ]],5,0),""))</f>
        <v/>
      </c>
      <c r="D15" s="3"/>
      <c r="E15" s="4" t="str">
        <f>IFERROR(VLOOKUP(E14,StudentTableML2[[ホスト名]:[よみ]],2,0),IFERROR(VLOOKUP(E14,StaffTableML2[[ホスト名]:[よみ]],2,0),""))</f>
        <v/>
      </c>
      <c r="F15" s="5" t="str">
        <f>IFERROR(VLOOKUP(E14,StudentTableML2[[ホスト名]:[よみ]],5,0),IFERROR(VLOOKUP(E14,StaffTableML2[[ホスト名]:[よみ]],5,0),""))</f>
        <v/>
      </c>
      <c r="G15" s="3"/>
      <c r="H15" s="4" t="str">
        <f>IFERROR(VLOOKUP(H14,StudentTableML2[[ホスト名]:[よみ]],2,0),IFERROR(VLOOKUP(H14,StaffTableML2[[ホスト名]:[よみ]],2,0),""))</f>
        <v/>
      </c>
      <c r="I15" s="5" t="str">
        <f>IFERROR(VLOOKUP(H14,StudentTableML2[[ホスト名]:[よみ]],5,0),IFERROR(VLOOKUP(H14,StaffTableML2[[ホスト名]:[よみ]],5,0),""))</f>
        <v/>
      </c>
      <c r="J15" s="3"/>
      <c r="K15" s="4" t="str">
        <f>IFERROR(VLOOKUP(K14,StudentTableML2[[ホスト名]:[よみ]],2,0),IFERROR(VLOOKUP(K14,StaffTableML2[[ホスト名]:[よみ]],2,0),""))</f>
        <v/>
      </c>
      <c r="L15" s="5" t="str">
        <f>IFERROR(VLOOKUP(K14,StudentTableML2[[ホスト名]:[よみ]],5,0),IFERROR(VLOOKUP(K14,StaffTableML2[[ホスト名]:[よみ]],5,0),""))</f>
        <v/>
      </c>
      <c r="M15" s="3"/>
      <c r="N15" s="4" t="str">
        <f>IFERROR(VLOOKUP(N14,StudentTableML2[[ホスト名]:[よみ]],2,0),IFERROR(VLOOKUP(N14,StaffTableML2[[ホスト名]:[よみ]],2,0),""))</f>
        <v/>
      </c>
      <c r="O15" s="5" t="str">
        <f>IFERROR(VLOOKUP(N14,StudentTableML2[[ホスト名]:[よみ]],5,0),IFERROR(VLOOKUP(N14,StaffTableML2[[ホスト名]:[よみ]],5,0),""))</f>
        <v/>
      </c>
      <c r="P15" s="3"/>
      <c r="Q15" s="3"/>
      <c r="R15" s="3"/>
    </row>
    <row r="16" spans="1:18" ht="30" customHeight="1" thickBot="1" x14ac:dyDescent="0.25">
      <c r="A16" s="3"/>
      <c r="B16" s="2" t="str">
        <f>IFERROR(VLOOKUP(B14,StudentTableML2[[ホスト名]:[よみ]],3,0),IFERROR(VLOOKUP(B14,StaffTableML2[[ホスト名]:[よみ]],3,0),""))</f>
        <v/>
      </c>
      <c r="C16" s="7" t="str">
        <f>IFERROR(VLOOKUP(B14,StudentTableML2[[ホスト名]:[よみ]],4,0),IFERROR(VLOOKUP(B14,StaffTableML2[[ホスト名]:[よみ]],4,0),""))</f>
        <v/>
      </c>
      <c r="D16" s="6"/>
      <c r="E16" s="2" t="str">
        <f>IFERROR(VLOOKUP(E14,StudentTableML2[[ホスト名]:[よみ]],3,0),IFERROR(VLOOKUP(E14,StaffTableML2[[ホスト名]:[よみ]],3,0),""))</f>
        <v/>
      </c>
      <c r="F16" s="7" t="str">
        <f>IFERROR(VLOOKUP(E14,StudentTableML2[[ホスト名]:[よみ]],4,0),IFERROR(VLOOKUP(E14,StaffTableML2[[ホスト名]:[よみ]],4,0),""))</f>
        <v/>
      </c>
      <c r="G16" s="6"/>
      <c r="H16" s="2" t="str">
        <f>IFERROR(VLOOKUP(H14,StudentTableML2[[ホスト名]:[よみ]],3,0),IFERROR(VLOOKUP(H14,StaffTableML2[[ホスト名]:[よみ]],3,0),""))</f>
        <v/>
      </c>
      <c r="I16" s="7" t="str">
        <f>IFERROR(VLOOKUP(H14,StudentTableML2[[ホスト名]:[よみ]],4,0),IFERROR(VLOOKUP(H14,StaffTableML2[[ホスト名]:[よみ]],4,0),""))</f>
        <v/>
      </c>
      <c r="J16" s="6"/>
      <c r="K16" s="2" t="str">
        <f>IFERROR(VLOOKUP(K14,StudentTableML2[[ホスト名]:[よみ]],3,0),IFERROR(VLOOKUP(K14,StaffTableML2[[ホスト名]:[よみ]],3,0),""))</f>
        <v/>
      </c>
      <c r="L16" s="7" t="str">
        <f>IFERROR(VLOOKUP(K14,StudentTableML2[[ホスト名]:[よみ]],4,0),IFERROR(VLOOKUP(K14,StaffTableML2[[ホスト名]:[よみ]],4,0),""))</f>
        <v/>
      </c>
      <c r="M16" s="6"/>
      <c r="N16" s="2" t="str">
        <f>IFERROR(VLOOKUP(N14,StudentTableML2[[ホスト名]:[よみ]],3,0),IFERROR(VLOOKUP(N14,StaffTableML2[[ホスト名]:[よみ]],3,0),""))</f>
        <v/>
      </c>
      <c r="O16" s="7" t="str">
        <f>IFERROR(VLOOKUP(N14,StudentTableML2[[ホスト名]:[よみ]],4,0),IFERROR(VLOOKUP(N14,StaffTableML2[[ホスト名]:[よみ]],4,0),""))</f>
        <v/>
      </c>
      <c r="P16" s="3"/>
      <c r="Q16" s="3"/>
      <c r="R16" s="3"/>
    </row>
    <row r="17" spans="1:19" ht="12" customHeight="1" thickBo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</row>
    <row r="18" spans="1:19" ht="20.100000000000001" customHeight="1" x14ac:dyDescent="0.2">
      <c r="A18" s="3"/>
      <c r="B18" s="8" t="s">
        <v>163</v>
      </c>
      <c r="C18" s="9"/>
      <c r="D18" s="3"/>
      <c r="E18" s="8" t="s">
        <v>78</v>
      </c>
      <c r="F18" s="9"/>
      <c r="G18" s="3"/>
      <c r="H18" s="8" t="s">
        <v>85</v>
      </c>
      <c r="I18" s="9"/>
      <c r="J18" s="3"/>
      <c r="K18" s="8" t="s">
        <v>162</v>
      </c>
      <c r="L18" s="9"/>
      <c r="M18" s="3"/>
      <c r="N18" s="8" t="s">
        <v>87</v>
      </c>
      <c r="O18" s="9"/>
      <c r="P18" s="3"/>
      <c r="Q18" s="3"/>
      <c r="R18" s="3"/>
    </row>
    <row r="19" spans="1:19" ht="20.100000000000001" customHeight="1" x14ac:dyDescent="0.2">
      <c r="A19" s="3"/>
      <c r="B19" s="4" t="str">
        <f>IFERROR(VLOOKUP(B18,StudentTableML2[[ホスト名]:[よみ]],2,0),IFERROR(VLOOKUP(B18,StaffTableML2[[ホスト名]:[よみ]],2,0),""))</f>
        <v/>
      </c>
      <c r="C19" s="5" t="str">
        <f>IFERROR(VLOOKUP(B18,StudentTableML2[[ホスト名]:[よみ]],5,0),IFERROR(VLOOKUP(B18,StaffTableML2[[ホスト名]:[よみ]],5,0),""))</f>
        <v/>
      </c>
      <c r="D19" s="3"/>
      <c r="E19" s="4" t="str">
        <f>IFERROR(VLOOKUP(E18,StudentTableML2[[ホスト名]:[よみ]],2,0),IFERROR(VLOOKUP(E18,StaffTableML2[[ホスト名]:[よみ]],2,0),""))</f>
        <v/>
      </c>
      <c r="F19" s="5" t="str">
        <f>IFERROR(VLOOKUP(E18,StudentTableML2[[ホスト名]:[よみ]],5,0),IFERROR(VLOOKUP(E18,StaffTableML2[[ホスト名]:[よみ]],5,0),""))</f>
        <v/>
      </c>
      <c r="G19" s="3"/>
      <c r="H19" s="4" t="str">
        <f>IFERROR(VLOOKUP(H18,StudentTableML2[[ホスト名]:[よみ]],2,0),IFERROR(VLOOKUP(H18,StaffTableML2[[ホスト名]:[よみ]],2,0),""))</f>
        <v/>
      </c>
      <c r="I19" s="5" t="str">
        <f>IFERROR(VLOOKUP(H18,StudentTableML2[[ホスト名]:[よみ]],5,0),IFERROR(VLOOKUP(H18,StaffTableML2[[ホスト名]:[よみ]],5,0),""))</f>
        <v/>
      </c>
      <c r="J19" s="3"/>
      <c r="K19" s="4" t="str">
        <f>IFERROR(VLOOKUP(K18,StudentTableML2[[ホスト名]:[よみ]],2,0),IFERROR(VLOOKUP(K18,StaffTableML2[[ホスト名]:[よみ]],2,0),""))</f>
        <v/>
      </c>
      <c r="L19" s="5" t="str">
        <f>IFERROR(VLOOKUP(K18,StudentTableML2[[ホスト名]:[よみ]],5,0),IFERROR(VLOOKUP(K18,StaffTableML2[[ホスト名]:[よみ]],5,0),""))</f>
        <v/>
      </c>
      <c r="M19" s="3"/>
      <c r="N19" s="4" t="str">
        <f>IFERROR(VLOOKUP(N18,StudentTableML2[[ホスト名]:[よみ]],2,0),IFERROR(VLOOKUP(N18,StaffTableML2[[ホスト名]:[よみ]],2,0),""))</f>
        <v/>
      </c>
      <c r="O19" s="5" t="str">
        <f>IFERROR(VLOOKUP(N18,StudentTableML2[[ホスト名]:[よみ]],5,0),IFERROR(VLOOKUP(N18,StaffTableML2[[ホスト名]:[よみ]],5,0),""))</f>
        <v/>
      </c>
      <c r="P19" s="3"/>
      <c r="Q19" s="3"/>
      <c r="R19" s="3"/>
    </row>
    <row r="20" spans="1:19" ht="30" customHeight="1" thickBot="1" x14ac:dyDescent="0.25">
      <c r="A20" s="3"/>
      <c r="B20" s="2" t="str">
        <f>IFERROR(VLOOKUP(B18,StudentTableML2[[ホスト名]:[よみ]],3,0),IFERROR(VLOOKUP(B18,StaffTableML2[[ホスト名]:[よみ]],3,0),""))</f>
        <v/>
      </c>
      <c r="C20" s="7" t="str">
        <f>IFERROR(VLOOKUP(B18,StudentTableML2[[ホスト名]:[よみ]],4,0),IFERROR(VLOOKUP(B18,StaffTableML2[[ホスト名]:[よみ]],4,0),""))</f>
        <v/>
      </c>
      <c r="D20" s="6"/>
      <c r="E20" s="2" t="str">
        <f>IFERROR(VLOOKUP(E18,StudentTableML2[[ホスト名]:[よみ]],3,0),IFERROR(VLOOKUP(E18,StaffTableML2[[ホスト名]:[よみ]],3,0),""))</f>
        <v/>
      </c>
      <c r="F20" s="7" t="str">
        <f>IFERROR(VLOOKUP(E18,StudentTableML2[[ホスト名]:[よみ]],4,0),IFERROR(VLOOKUP(E18,StaffTableML2[[ホスト名]:[よみ]],4,0),""))</f>
        <v/>
      </c>
      <c r="G20" s="6"/>
      <c r="H20" s="2" t="str">
        <f>IFERROR(VLOOKUP(H18,StudentTableML2[[ホスト名]:[よみ]],3,0),IFERROR(VLOOKUP(H18,StaffTableML2[[ホスト名]:[よみ]],3,0),""))</f>
        <v/>
      </c>
      <c r="I20" s="7" t="str">
        <f>IFERROR(VLOOKUP(H18,StudentTableML2[[ホスト名]:[よみ]],4,0),IFERROR(VLOOKUP(H18,StaffTableML2[[ホスト名]:[よみ]],4,0),""))</f>
        <v/>
      </c>
      <c r="J20" s="6"/>
      <c r="K20" s="2" t="str">
        <f>IFERROR(VLOOKUP(K18,StudentTableML2[[ホスト名]:[よみ]],3,0),IFERROR(VLOOKUP(K18,StaffTableML2[[ホスト名]:[よみ]],3,0),""))</f>
        <v/>
      </c>
      <c r="L20" s="7" t="str">
        <f>IFERROR(VLOOKUP(K18,StudentTableML2[[ホスト名]:[よみ]],4,0),IFERROR(VLOOKUP(K18,StaffTableML2[[ホスト名]:[よみ]],4,0),""))</f>
        <v/>
      </c>
      <c r="M20" s="6"/>
      <c r="N20" s="2" t="str">
        <f>IFERROR(VLOOKUP(N18,StudentTableML2[[ホスト名]:[よみ]],3,0),IFERROR(VLOOKUP(N18,StaffTableML2[[ホスト名]:[よみ]],3,0),""))</f>
        <v/>
      </c>
      <c r="O20" s="7" t="str">
        <f>IFERROR(VLOOKUP(N18,StudentTableML2[[ホスト名]:[よみ]],4,0),IFERROR(VLOOKUP(N18,StaffTableML2[[ホスト名]:[よみ]],4,0),""))</f>
        <v/>
      </c>
      <c r="P20" s="3"/>
      <c r="Q20" s="3"/>
      <c r="R20" s="3"/>
    </row>
    <row r="21" spans="1:19" ht="12" customHeight="1" thickBot="1" x14ac:dyDescent="0.25">
      <c r="A21" s="49" t="s">
        <v>223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9" ht="20.100000000000001" customHeight="1" x14ac:dyDescent="0.2">
      <c r="A22" s="50"/>
      <c r="B22" s="3"/>
      <c r="C22" s="3"/>
      <c r="D22" s="3"/>
      <c r="E22" s="8" t="s">
        <v>161</v>
      </c>
      <c r="F22" s="9"/>
      <c r="G22" s="3"/>
      <c r="H22" s="8" t="s">
        <v>79</v>
      </c>
      <c r="I22" s="9"/>
      <c r="J22" s="3"/>
      <c r="K22" s="8" t="s">
        <v>160</v>
      </c>
      <c r="L22" s="9"/>
      <c r="M22" s="3"/>
      <c r="N22" s="8" t="s">
        <v>91</v>
      </c>
      <c r="O22" s="9"/>
      <c r="P22" s="47" t="s">
        <v>222</v>
      </c>
      <c r="Q22" s="3"/>
      <c r="R22" s="3"/>
    </row>
    <row r="23" spans="1:19" ht="20.100000000000001" customHeight="1" x14ac:dyDescent="0.2">
      <c r="A23" s="50"/>
      <c r="B23" s="38"/>
      <c r="C23" s="38"/>
      <c r="D23" s="3"/>
      <c r="E23" s="4" t="str">
        <f>IFERROR(VLOOKUP(E22,StudentTableML2[[ホスト名]:[よみ]],2,0),IFERROR(VLOOKUP(E22,StaffTableML2[[ホスト名]:[よみ]],2,0),""))</f>
        <v/>
      </c>
      <c r="F23" s="5" t="str">
        <f>IFERROR(VLOOKUP(E22,StudentTableML2[[ホスト名]:[よみ]],5,0),IFERROR(VLOOKUP(E22,StaffTableML2[[ホスト名]:[よみ]],5,0),""))</f>
        <v/>
      </c>
      <c r="G23" s="3"/>
      <c r="H23" s="4" t="str">
        <f>IFERROR(VLOOKUP(H22,StudentTableML2[[ホスト名]:[よみ]],2,0),IFERROR(VLOOKUP(H22,StaffTableML2[[ホスト名]:[よみ]],2,0),""))</f>
        <v/>
      </c>
      <c r="I23" s="5" t="str">
        <f>IFERROR(VLOOKUP(H22,StudentTableML2[[ホスト名]:[よみ]],5,0),IFERROR(VLOOKUP(H22,StaffTableML2[[ホスト名]:[よみ]],5,0),""))</f>
        <v/>
      </c>
      <c r="J23" s="3"/>
      <c r="K23" s="4" t="str">
        <f>IFERROR(VLOOKUP(K22,StudentTableML2[[ホスト名]:[よみ]],2,0),IFERROR(VLOOKUP(K22,StaffTableML2[[ホスト名]:[よみ]],2,0),""))</f>
        <v/>
      </c>
      <c r="L23" s="5" t="str">
        <f>IFERROR(VLOOKUP(K22,StudentTableML2[[ホスト名]:[よみ]],5,0),IFERROR(VLOOKUP(K22,StaffTableML2[[ホスト名]:[よみ]],5,0),""))</f>
        <v/>
      </c>
      <c r="M23" s="3"/>
      <c r="N23" s="4" t="str">
        <f>IFERROR(VLOOKUP(N22,StudentTableML2[[ホスト名]:[よみ]],2,0),IFERROR(VLOOKUP(N22,StaffTableML2[[ホスト名]:[よみ]],2,0),""))</f>
        <v/>
      </c>
      <c r="O23" s="5" t="str">
        <f>IFERROR(VLOOKUP(N22,StudentTableML2[[ホスト名]:[よみ]],5,0),IFERROR(VLOOKUP(N22,StaffTableML2[[ホスト名]:[よみ]],5,0),""))</f>
        <v/>
      </c>
      <c r="P23" s="48"/>
      <c r="Q23" s="3"/>
      <c r="R23" s="3"/>
    </row>
    <row r="24" spans="1:19" ht="30" customHeight="1" thickBot="1" x14ac:dyDescent="0.25">
      <c r="A24" s="50"/>
      <c r="B24" s="39"/>
      <c r="C24" s="39"/>
      <c r="D24" s="6"/>
      <c r="E24" s="2" t="str">
        <f>IFERROR(VLOOKUP(E22,StudentTableML2[[ホスト名]:[よみ]],3,0),IFERROR(VLOOKUP(E22,StaffTableML2[[ホスト名]:[よみ]],3,0),""))</f>
        <v/>
      </c>
      <c r="F24" s="7" t="str">
        <f>IFERROR(VLOOKUP(E22,StudentTableML2[[ホスト名]:[よみ]],4,0),IFERROR(VLOOKUP(E22,StaffTableML2[[ホスト名]:[よみ]],4,0),""))</f>
        <v/>
      </c>
      <c r="G24" s="6"/>
      <c r="H24" s="2" t="str">
        <f>IFERROR(VLOOKUP(H22,StudentTableML2[[ホスト名]:[よみ]],3,0),IFERROR(VLOOKUP(H22,StaffTableML2[[ホスト名]:[よみ]],3,0),""))</f>
        <v/>
      </c>
      <c r="I24" s="7" t="str">
        <f>IFERROR(VLOOKUP(H22,StudentTableML2[[ホスト名]:[よみ]],4,0),IFERROR(VLOOKUP(H22,StaffTableML2[[ホスト名]:[よみ]],4,0),""))</f>
        <v/>
      </c>
      <c r="J24" s="6"/>
      <c r="K24" s="2" t="str">
        <f>IFERROR(VLOOKUP(K22,StudentTableML2[[ホスト名]:[よみ]],3,0),IFERROR(VLOOKUP(K22,StaffTableML2[[ホスト名]:[よみ]],3,0),""))</f>
        <v/>
      </c>
      <c r="L24" s="7" t="str">
        <f>IFERROR(VLOOKUP(K22,StudentTableML2[[ホスト名]:[よみ]],4,0),IFERROR(VLOOKUP(K22,StaffTableML2[[ホスト名]:[よみ]],4,0),""))</f>
        <v/>
      </c>
      <c r="M24" s="6"/>
      <c r="N24" s="2" t="str">
        <f>IFERROR(VLOOKUP(N22,StudentTableML2[[ホスト名]:[よみ]],3,0),IFERROR(VLOOKUP(N22,StaffTableML2[[ホスト名]:[よみ]],3,0),""))</f>
        <v/>
      </c>
      <c r="O24" s="7" t="str">
        <f>IFERROR(VLOOKUP(N22,StudentTableML2[[ホスト名]:[よみ]],4,0),IFERROR(VLOOKUP(N22,StaffTableML2[[ホスト名]:[よみ]],4,0),""))</f>
        <v/>
      </c>
      <c r="P24" s="48"/>
      <c r="Q24" s="3"/>
      <c r="R24" s="3"/>
      <c r="S24" s="6"/>
    </row>
    <row r="25" spans="1:19" ht="12" customHeight="1" thickBot="1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9" ht="20.100000000000001" customHeight="1" x14ac:dyDescent="0.2">
      <c r="A26" s="3"/>
      <c r="B26" s="8" t="s">
        <v>108</v>
      </c>
      <c r="C26" s="9"/>
      <c r="D26" s="3"/>
      <c r="E26" s="8" t="s">
        <v>80</v>
      </c>
      <c r="F26" s="9"/>
      <c r="G26" s="3"/>
      <c r="H26" s="8" t="s">
        <v>102</v>
      </c>
      <c r="I26" s="9"/>
      <c r="J26" s="3"/>
      <c r="K26" s="8" t="s">
        <v>81</v>
      </c>
      <c r="L26" s="9"/>
      <c r="M26" s="3"/>
      <c r="N26" s="8" t="s">
        <v>159</v>
      </c>
      <c r="O26" s="9"/>
      <c r="P26" s="3"/>
      <c r="Q26" s="3"/>
      <c r="R26" s="3"/>
    </row>
    <row r="27" spans="1:19" ht="20.100000000000001" customHeight="1" x14ac:dyDescent="0.2">
      <c r="A27" s="3"/>
      <c r="B27" s="4" t="str">
        <f>IFERROR(VLOOKUP(B26,StudentTableML2[[ホスト名]:[よみ]],2,0),IFERROR(VLOOKUP(B26,StaffTableML2[[ホスト名]:[よみ]],2,0),""))</f>
        <v/>
      </c>
      <c r="C27" s="5" t="str">
        <f>IFERROR(VLOOKUP(B26,StudentTableML2[[ホスト名]:[よみ]],5,0),IFERROR(VLOOKUP(B26,StaffTableML2[[ホスト名]:[よみ]],5,0),""))</f>
        <v/>
      </c>
      <c r="D27" s="3"/>
      <c r="E27" s="4" t="str">
        <f>IFERROR(VLOOKUP(E26,StudentTableML2[[ホスト名]:[よみ]],2,0),IFERROR(VLOOKUP(E26,StaffTableML2[[ホスト名]:[よみ]],2,0),""))</f>
        <v/>
      </c>
      <c r="F27" s="5" t="str">
        <f>IFERROR(VLOOKUP(E26,StudentTableML2[[ホスト名]:[よみ]],5,0),IFERROR(VLOOKUP(E26,StaffTableML2[[ホスト名]:[よみ]],5,0),""))</f>
        <v/>
      </c>
      <c r="G27" s="3"/>
      <c r="H27" s="4" t="str">
        <f>IFERROR(VLOOKUP(H26,StudentTableML2[[ホスト名]:[よみ]],2,0),IFERROR(VLOOKUP(H26,StaffTableML2[[ホスト名]:[よみ]],2,0),""))</f>
        <v/>
      </c>
      <c r="I27" s="5" t="str">
        <f>IFERROR(VLOOKUP(H26,StudentTableML2[[ホスト名]:[よみ]],5,0),IFERROR(VLOOKUP(H26,StaffTableML2[[ホスト名]:[よみ]],5,0),""))</f>
        <v/>
      </c>
      <c r="J27" s="3"/>
      <c r="K27" s="4" t="str">
        <f>IFERROR(VLOOKUP(K26,StudentTableML2[[ホスト名]:[よみ]],2,0),IFERROR(VLOOKUP(K26,StaffTableML2[[ホスト名]:[よみ]],2,0),""))</f>
        <v/>
      </c>
      <c r="L27" s="5" t="str">
        <f>IFERROR(VLOOKUP(K26,StudentTableML2[[ホスト名]:[よみ]],5,0),IFERROR(VLOOKUP(K26,StaffTableML2[[ホスト名]:[よみ]],5,0),""))</f>
        <v/>
      </c>
      <c r="M27" s="3"/>
      <c r="N27" s="4" t="str">
        <f>IFERROR(VLOOKUP(N26,StudentTableML2[[ホスト名]:[よみ]],2,0),IFERROR(VLOOKUP(N26,StaffTableML2[[ホスト名]:[よみ]],2,0),""))</f>
        <v/>
      </c>
      <c r="O27" s="5" t="str">
        <f>IFERROR(VLOOKUP(N26,StudentTableML2[[ホスト名]:[よみ]],5,0),IFERROR(VLOOKUP(N26,StaffTableML2[[ホスト名]:[よみ]],5,0),""))</f>
        <v/>
      </c>
      <c r="P27" s="3"/>
      <c r="Q27" s="3"/>
      <c r="R27" s="3"/>
    </row>
    <row r="28" spans="1:19" ht="30" customHeight="1" thickBot="1" x14ac:dyDescent="0.25">
      <c r="A28" s="3"/>
      <c r="B28" s="2" t="str">
        <f>IFERROR(VLOOKUP(B26,StudentTableML2[[ホスト名]:[よみ]],3,0),IFERROR(VLOOKUP(B26,StaffTableML2[[ホスト名]:[よみ]],3,0),""))</f>
        <v/>
      </c>
      <c r="C28" s="7" t="str">
        <f>IFERROR(VLOOKUP(B26,StudentTableML2[[ホスト名]:[よみ]],4,0),IFERROR(VLOOKUP(B26,StaffTableML2[[ホスト名]:[よみ]],4,0),""))</f>
        <v/>
      </c>
      <c r="D28" s="6"/>
      <c r="E28" s="2" t="str">
        <f>IFERROR(VLOOKUP(E26,StudentTableML2[[ホスト名]:[よみ]],3,0),IFERROR(VLOOKUP(E26,StaffTableML2[[ホスト名]:[よみ]],3,0),""))</f>
        <v/>
      </c>
      <c r="F28" s="7" t="str">
        <f>IFERROR(VLOOKUP(E26,StudentTableML2[[ホスト名]:[よみ]],4,0),IFERROR(VLOOKUP(E26,StaffTableML2[[ホスト名]:[よみ]],4,0),""))</f>
        <v/>
      </c>
      <c r="G28" s="6"/>
      <c r="H28" s="2" t="str">
        <f>IFERROR(VLOOKUP(H26,StudentTableML2[[ホスト名]:[よみ]],3,0),IFERROR(VLOOKUP(H26,StaffTableML2[[ホスト名]:[よみ]],3,0),""))</f>
        <v/>
      </c>
      <c r="I28" s="7" t="str">
        <f>IFERROR(VLOOKUP(H26,StudentTableML2[[ホスト名]:[よみ]],4,0),IFERROR(VLOOKUP(H26,StaffTableML2[[ホスト名]:[よみ]],4,0),""))</f>
        <v/>
      </c>
      <c r="J28" s="6"/>
      <c r="K28" s="2" t="str">
        <f>IFERROR(VLOOKUP(K26,StudentTableML2[[ホスト名]:[よみ]],3,0),IFERROR(VLOOKUP(K26,StaffTableML2[[ホスト名]:[よみ]],3,0),""))</f>
        <v/>
      </c>
      <c r="L28" s="7" t="str">
        <f>IFERROR(VLOOKUP(K26,StudentTableML2[[ホスト名]:[よみ]],4,0),IFERROR(VLOOKUP(K26,StaffTableML2[[ホスト名]:[よみ]],4,0),""))</f>
        <v/>
      </c>
      <c r="M28" s="6"/>
      <c r="N28" s="2" t="str">
        <f>IFERROR(VLOOKUP(N26,StudentTableML2[[ホスト名]:[よみ]],3,0),IFERROR(VLOOKUP(N26,StaffTableML2[[ホスト名]:[よみ]],3,0),""))</f>
        <v/>
      </c>
      <c r="O28" s="7" t="str">
        <f>IFERROR(VLOOKUP(N26,StudentTableML2[[ホスト名]:[よみ]],4,0),IFERROR(VLOOKUP(N26,StaffTableML2[[ホスト名]:[よみ]],4,0),""))</f>
        <v/>
      </c>
      <c r="P28" s="3"/>
      <c r="Q28" s="3"/>
      <c r="R28" s="3"/>
    </row>
    <row r="29" spans="1:19" ht="12" customHeight="1" thickBo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9" ht="20.100000000000001" customHeight="1" x14ac:dyDescent="0.2">
      <c r="A30" s="3"/>
      <c r="B30" s="8" t="s">
        <v>111</v>
      </c>
      <c r="C30" s="9"/>
      <c r="D30" s="3"/>
      <c r="E30" s="8" t="s">
        <v>84</v>
      </c>
      <c r="F30" s="9"/>
      <c r="G30" s="3"/>
      <c r="H30" s="8" t="s">
        <v>100</v>
      </c>
      <c r="I30" s="9"/>
      <c r="J30" s="3"/>
      <c r="K30" s="8" t="s">
        <v>158</v>
      </c>
      <c r="L30" s="9"/>
      <c r="M30" s="3"/>
      <c r="N30" s="8" t="s">
        <v>106</v>
      </c>
      <c r="O30" s="9"/>
      <c r="P30" s="3"/>
      <c r="Q30" s="3"/>
      <c r="R30" s="3"/>
    </row>
    <row r="31" spans="1:19" ht="20.100000000000001" customHeight="1" x14ac:dyDescent="0.2">
      <c r="A31" s="3"/>
      <c r="B31" s="4" t="str">
        <f>IFERROR(VLOOKUP(B30,StudentTableML2[[ホスト名]:[よみ]],2,0),IFERROR(VLOOKUP(B30,StaffTableML2[[ホスト名]:[よみ]],2,0),""))</f>
        <v/>
      </c>
      <c r="C31" s="5" t="str">
        <f>IFERROR(VLOOKUP(B30,StudentTableML2[[ホスト名]:[よみ]],5,0),IFERROR(VLOOKUP(B30,StaffTableML2[[ホスト名]:[よみ]],5,0),""))</f>
        <v/>
      </c>
      <c r="D31" s="3"/>
      <c r="E31" s="4" t="str">
        <f>IFERROR(VLOOKUP(E30,StudentTableML2[[ホスト名]:[よみ]],2,0),IFERROR(VLOOKUP(E30,StaffTableML2[[ホスト名]:[よみ]],2,0),""))</f>
        <v/>
      </c>
      <c r="F31" s="5" t="str">
        <f>IFERROR(VLOOKUP(E30,StudentTableML2[[ホスト名]:[よみ]],5,0),IFERROR(VLOOKUP(E30,StaffTableML2[[ホスト名]:[よみ]],5,0),""))</f>
        <v/>
      </c>
      <c r="G31" s="3"/>
      <c r="H31" s="4" t="str">
        <f>IFERROR(VLOOKUP(H30,StudentTableML2[[ホスト名]:[よみ]],2,0),IFERROR(VLOOKUP(H30,StaffTableML2[[ホスト名]:[よみ]],2,0),""))</f>
        <v/>
      </c>
      <c r="I31" s="5" t="str">
        <f>IFERROR(VLOOKUP(H30,StudentTableML2[[ホスト名]:[よみ]],5,0),IFERROR(VLOOKUP(H30,StaffTableML2[[ホスト名]:[よみ]],5,0),""))</f>
        <v/>
      </c>
      <c r="J31" s="3"/>
      <c r="K31" s="4" t="str">
        <f>IFERROR(VLOOKUP(K30,StudentTableML2[[ホスト名]:[よみ]],2,0),IFERROR(VLOOKUP(K30,StaffTableML2[[ホスト名]:[よみ]],2,0),""))</f>
        <v/>
      </c>
      <c r="L31" s="5" t="str">
        <f>IFERROR(VLOOKUP(K30,StudentTableML2[[ホスト名]:[よみ]],5,0),IFERROR(VLOOKUP(K30,StaffTableML2[[ホスト名]:[よみ]],5,0),""))</f>
        <v/>
      </c>
      <c r="M31" s="3"/>
      <c r="N31" s="4" t="str">
        <f>IFERROR(VLOOKUP(N30,StudentTableML2[[ホスト名]:[よみ]],2,0),IFERROR(VLOOKUP(N30,StaffTableML2[[ホスト名]:[よみ]],2,0),""))</f>
        <v/>
      </c>
      <c r="O31" s="5" t="str">
        <f>IFERROR(VLOOKUP(N30,StudentTableML2[[ホスト名]:[よみ]],5,0),IFERROR(VLOOKUP(N30,StaffTableML2[[ホスト名]:[よみ]],5,0),""))</f>
        <v/>
      </c>
      <c r="P31" s="3"/>
      <c r="Q31" s="3"/>
      <c r="R31" s="3"/>
    </row>
    <row r="32" spans="1:19" ht="30" customHeight="1" thickBot="1" x14ac:dyDescent="0.25">
      <c r="A32" s="3"/>
      <c r="B32" s="2" t="str">
        <f>IFERROR(VLOOKUP(B30,StudentTableML2[[ホスト名]:[よみ]],3,0),IFERROR(VLOOKUP(B30,StaffTableML2[[ホスト名]:[よみ]],3,0),""))</f>
        <v/>
      </c>
      <c r="C32" s="7" t="str">
        <f>IFERROR(VLOOKUP(B30,StudentTableML2[[ホスト名]:[よみ]],4,0),IFERROR(VLOOKUP(B30,StaffTableML2[[ホスト名]:[よみ]],4,0),""))</f>
        <v/>
      </c>
      <c r="D32" s="6"/>
      <c r="E32" s="2" t="str">
        <f>IFERROR(VLOOKUP(E30,StudentTableML2[[ホスト名]:[よみ]],3,0),IFERROR(VLOOKUP(E30,StaffTableML2[[ホスト名]:[よみ]],3,0),""))</f>
        <v/>
      </c>
      <c r="F32" s="7" t="str">
        <f>IFERROR(VLOOKUP(E30,StudentTableML2[[ホスト名]:[よみ]],4,0),IFERROR(VLOOKUP(E30,StaffTableML2[[ホスト名]:[よみ]],4,0),""))</f>
        <v/>
      </c>
      <c r="G32" s="6"/>
      <c r="H32" s="2" t="str">
        <f>IFERROR(VLOOKUP(H30,StudentTableML2[[ホスト名]:[よみ]],3,0),IFERROR(VLOOKUP(H30,StaffTableML2[[ホスト名]:[よみ]],3,0),""))</f>
        <v/>
      </c>
      <c r="I32" s="7" t="str">
        <f>IFERROR(VLOOKUP(H30,StudentTableML2[[ホスト名]:[よみ]],4,0),IFERROR(VLOOKUP(H30,StaffTableML2[[ホスト名]:[よみ]],4,0),""))</f>
        <v/>
      </c>
      <c r="J32" s="6"/>
      <c r="K32" s="2" t="str">
        <f>IFERROR(VLOOKUP(K30,StudentTableML2[[ホスト名]:[よみ]],3,0),IFERROR(VLOOKUP(K30,StaffTableML2[[ホスト名]:[よみ]],3,0),""))</f>
        <v/>
      </c>
      <c r="L32" s="7" t="str">
        <f>IFERROR(VLOOKUP(K30,StudentTableML2[[ホスト名]:[よみ]],4,0),IFERROR(VLOOKUP(K30,StaffTableML2[[ホスト名]:[よみ]],4,0),""))</f>
        <v/>
      </c>
      <c r="M32" s="6"/>
      <c r="N32" s="2" t="str">
        <f>IFERROR(VLOOKUP(N30,StudentTableML2[[ホスト名]:[よみ]],3,0),IFERROR(VLOOKUP(N30,StaffTableML2[[ホスト名]:[よみ]],3,0),""))</f>
        <v/>
      </c>
      <c r="O32" s="7" t="str">
        <f>IFERROR(VLOOKUP(N30,StudentTableML2[[ホスト名]:[よみ]],4,0),IFERROR(VLOOKUP(N30,StaffTableML2[[ホスト名]:[よみ]],4,0),""))</f>
        <v/>
      </c>
      <c r="P32" s="3"/>
      <c r="Q32" s="3"/>
      <c r="R32" s="3"/>
    </row>
    <row r="33" spans="1:18" ht="12" customHeight="1" thickBo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34" spans="1:18" ht="20.100000000000001" customHeight="1" x14ac:dyDescent="0.2">
      <c r="A34" s="3"/>
      <c r="B34" s="8" t="s">
        <v>109</v>
      </c>
      <c r="C34" s="9"/>
      <c r="D34" s="3"/>
      <c r="E34" s="8" t="s">
        <v>95</v>
      </c>
      <c r="F34" s="9"/>
      <c r="G34" s="3"/>
      <c r="H34" s="8" t="s">
        <v>101</v>
      </c>
      <c r="I34" s="9"/>
      <c r="J34" s="3"/>
      <c r="K34" s="8" t="s">
        <v>103</v>
      </c>
      <c r="L34" s="9"/>
      <c r="M34" s="3"/>
      <c r="N34" s="8" t="s">
        <v>83</v>
      </c>
      <c r="O34" s="9"/>
      <c r="P34" s="3"/>
      <c r="Q34" s="3"/>
      <c r="R34" s="3"/>
    </row>
    <row r="35" spans="1:18" ht="20.100000000000001" customHeight="1" x14ac:dyDescent="0.2">
      <c r="A35" s="3"/>
      <c r="B35" s="4" t="str">
        <f>IFERROR(VLOOKUP(B34,StudentTableML2[[ホスト名]:[よみ]],2,0),IFERROR(VLOOKUP(B34,StaffTableML2[[ホスト名]:[よみ]],2,0),""))</f>
        <v/>
      </c>
      <c r="C35" s="5" t="str">
        <f>IFERROR(VLOOKUP(B34,StudentTableML2[[ホスト名]:[よみ]],5,0),IFERROR(VLOOKUP(B34,StaffTableML2[[ホスト名]:[よみ]],5,0),""))</f>
        <v/>
      </c>
      <c r="D35" s="3"/>
      <c r="E35" s="4" t="str">
        <f>IFERROR(VLOOKUP(E34,StudentTableML2[[ホスト名]:[よみ]],2,0),IFERROR(VLOOKUP(E34,StaffTableML2[[ホスト名]:[よみ]],2,0),""))</f>
        <v/>
      </c>
      <c r="F35" s="5" t="str">
        <f>IFERROR(VLOOKUP(E34,StudentTableML2[[ホスト名]:[よみ]],5,0),IFERROR(VLOOKUP(E34,StaffTableML2[[ホスト名]:[よみ]],5,0),""))</f>
        <v/>
      </c>
      <c r="G35" s="3"/>
      <c r="H35" s="4" t="str">
        <f>IFERROR(VLOOKUP(H34,StudentTableML2[[ホスト名]:[よみ]],2,0),IFERROR(VLOOKUP(H34,StaffTableML2[[ホスト名]:[よみ]],2,0),""))</f>
        <v/>
      </c>
      <c r="I35" s="5" t="str">
        <f>IFERROR(VLOOKUP(H34,StudentTableML2[[ホスト名]:[よみ]],5,0),IFERROR(VLOOKUP(H34,StaffTableML2[[ホスト名]:[よみ]],5,0),""))</f>
        <v/>
      </c>
      <c r="J35" s="3"/>
      <c r="K35" s="4" t="str">
        <f>IFERROR(VLOOKUP(K34,StudentTableML2[[ホスト名]:[よみ]],2,0),IFERROR(VLOOKUP(K34,StaffTableML2[[ホスト名]:[よみ]],2,0),""))</f>
        <v/>
      </c>
      <c r="L35" s="5" t="str">
        <f>IFERROR(VLOOKUP(K34,StudentTableML2[[ホスト名]:[よみ]],5,0),IFERROR(VLOOKUP(K34,StaffTableML2[[ホスト名]:[よみ]],5,0),""))</f>
        <v/>
      </c>
      <c r="M35" s="3"/>
      <c r="N35" s="4" t="str">
        <f>IFERROR(VLOOKUP(N34,StudentTableML2[[ホスト名]:[よみ]],2,0),IFERROR(VLOOKUP(N34,StaffTableML2[[ホスト名]:[よみ]],2,0),""))</f>
        <v/>
      </c>
      <c r="O35" s="5" t="str">
        <f>IFERROR(VLOOKUP(N34,StudentTableML2[[ホスト名]:[よみ]],5,0),IFERROR(VLOOKUP(N34,StaffTableML2[[ホスト名]:[よみ]],5,0),""))</f>
        <v/>
      </c>
      <c r="P35" s="3"/>
      <c r="Q35" s="3"/>
      <c r="R35" s="3"/>
    </row>
    <row r="36" spans="1:18" ht="30" customHeight="1" thickBot="1" x14ac:dyDescent="0.25">
      <c r="A36" s="3"/>
      <c r="B36" s="2" t="str">
        <f>IFERROR(VLOOKUP(B34,StudentTableML2[[ホスト名]:[よみ]],3,0),IFERROR(VLOOKUP(B34,StaffTableML2[[ホスト名]:[よみ]],3,0),""))</f>
        <v/>
      </c>
      <c r="C36" s="7" t="str">
        <f>IFERROR(VLOOKUP(B34,StudentTableML2[[ホスト名]:[よみ]],4,0),IFERROR(VLOOKUP(B34,StaffTableML2[[ホスト名]:[よみ]],4,0),""))</f>
        <v/>
      </c>
      <c r="D36" s="6"/>
      <c r="E36" s="2" t="str">
        <f>IFERROR(VLOOKUP(E34,StudentTableML2[[ホスト名]:[よみ]],3,0),IFERROR(VLOOKUP(E34,StaffTableML2[[ホスト名]:[よみ]],3,0),""))</f>
        <v/>
      </c>
      <c r="F36" s="7" t="str">
        <f>IFERROR(VLOOKUP(E34,StudentTableML2[[ホスト名]:[よみ]],4,0),IFERROR(VLOOKUP(E34,StaffTableML2[[ホスト名]:[よみ]],4,0),""))</f>
        <v/>
      </c>
      <c r="G36" s="6"/>
      <c r="H36" s="2" t="str">
        <f>IFERROR(VLOOKUP(H34,StudentTableML2[[ホスト名]:[よみ]],3,0),IFERROR(VLOOKUP(H34,StaffTableML2[[ホスト名]:[よみ]],3,0),""))</f>
        <v/>
      </c>
      <c r="I36" s="7" t="str">
        <f>IFERROR(VLOOKUP(H34,StudentTableML2[[ホスト名]:[よみ]],4,0),IFERROR(VLOOKUP(H34,StaffTableML2[[ホスト名]:[よみ]],4,0),""))</f>
        <v/>
      </c>
      <c r="J36" s="6"/>
      <c r="K36" s="2" t="str">
        <f>IFERROR(VLOOKUP(K34,StudentTableML2[[ホスト名]:[よみ]],3,0),IFERROR(VLOOKUP(K34,StaffTableML2[[ホスト名]:[よみ]],3,0),""))</f>
        <v/>
      </c>
      <c r="L36" s="7" t="str">
        <f>IFERROR(VLOOKUP(K34,StudentTableML2[[ホスト名]:[よみ]],4,0),IFERROR(VLOOKUP(K34,StaffTableML2[[ホスト名]:[よみ]],4,0),""))</f>
        <v/>
      </c>
      <c r="M36" s="6"/>
      <c r="N36" s="2" t="str">
        <f>IFERROR(VLOOKUP(N34,StudentTableML2[[ホスト名]:[よみ]],3,0),IFERROR(VLOOKUP(N34,StaffTableML2[[ホスト名]:[よみ]],3,0),""))</f>
        <v/>
      </c>
      <c r="O36" s="7" t="str">
        <f>IFERROR(VLOOKUP(N34,StudentTableML2[[ホスト名]:[よみ]],4,0),IFERROR(VLOOKUP(N34,StaffTableML2[[ホスト名]:[よみ]],4,0),""))</f>
        <v/>
      </c>
      <c r="P36" s="3"/>
      <c r="Q36" s="3"/>
      <c r="R36" s="3"/>
    </row>
    <row r="37" spans="1:18" ht="13.8" thickBot="1" x14ac:dyDescent="0.25"/>
    <row r="38" spans="1:18" ht="20.100000000000001" customHeight="1" x14ac:dyDescent="0.2">
      <c r="A38" s="3"/>
      <c r="B38" s="8" t="s">
        <v>107</v>
      </c>
      <c r="C38" s="9"/>
      <c r="D38" s="3"/>
      <c r="E38" s="8" t="s">
        <v>157</v>
      </c>
      <c r="F38" s="9"/>
      <c r="G38" s="3"/>
      <c r="H38" s="8" t="s">
        <v>97</v>
      </c>
      <c r="I38" s="9"/>
      <c r="J38" s="3"/>
      <c r="K38" s="8" t="s">
        <v>90</v>
      </c>
      <c r="L38" s="9"/>
      <c r="M38" s="3"/>
      <c r="N38" s="8" t="s">
        <v>92</v>
      </c>
      <c r="O38" s="9"/>
      <c r="P38" s="3"/>
      <c r="Q38" s="3"/>
      <c r="R38" s="3"/>
    </row>
    <row r="39" spans="1:18" ht="20.100000000000001" customHeight="1" x14ac:dyDescent="0.2">
      <c r="A39" s="3"/>
      <c r="B39" s="4" t="str">
        <f>IFERROR(VLOOKUP(B38,StudentTableML2[[ホスト名]:[よみ]],2,0),IFERROR(VLOOKUP(B38,StaffTableML2[[ホスト名]:[よみ]],2,0),""))</f>
        <v/>
      </c>
      <c r="C39" s="5" t="str">
        <f>IFERROR(VLOOKUP(B38,StudentTableML2[[ホスト名]:[よみ]],5,0),IFERROR(VLOOKUP(B38,StaffTableML2[[ホスト名]:[よみ]],5,0),""))</f>
        <v/>
      </c>
      <c r="D39" s="3"/>
      <c r="E39" s="4" t="str">
        <f>IFERROR(VLOOKUP(E38,StudentTableML2[[ホスト名]:[よみ]],2,0),IFERROR(VLOOKUP(E38,StaffTableML2[[ホスト名]:[よみ]],2,0),""))</f>
        <v/>
      </c>
      <c r="F39" s="5" t="str">
        <f>IFERROR(VLOOKUP(E38,StudentTableML2[[ホスト名]:[よみ]],5,0),IFERROR(VLOOKUP(E38,StaffTableML2[[ホスト名]:[よみ]],5,0),""))</f>
        <v/>
      </c>
      <c r="G39" s="3"/>
      <c r="H39" s="4" t="str">
        <f>IFERROR(VLOOKUP(H38,StudentTableML2[[ホスト名]:[よみ]],2,0),IFERROR(VLOOKUP(H38,StaffTableML2[[ホスト名]:[よみ]],2,0),""))</f>
        <v/>
      </c>
      <c r="I39" s="5" t="str">
        <f>IFERROR(VLOOKUP(H38,StudentTableML2[[ホスト名]:[よみ]],5,0),IFERROR(VLOOKUP(H38,StaffTableML2[[ホスト名]:[よみ]],5,0),""))</f>
        <v/>
      </c>
      <c r="J39" s="3"/>
      <c r="K39" s="4" t="str">
        <f>IFERROR(VLOOKUP(K38,StudentTableML2[[ホスト名]:[よみ]],2,0),IFERROR(VLOOKUP(K38,StaffTableML2[[ホスト名]:[よみ]],2,0),""))</f>
        <v/>
      </c>
      <c r="L39" s="5" t="str">
        <f>IFERROR(VLOOKUP(K38,StudentTableML2[[ホスト名]:[よみ]],5,0),IFERROR(VLOOKUP(K38,StaffTableML2[[ホスト名]:[よみ]],5,0),""))</f>
        <v/>
      </c>
      <c r="M39" s="3"/>
      <c r="N39" s="4" t="str">
        <f>IFERROR(VLOOKUP(N38,StudentTableML2[[ホスト名]:[よみ]],2,0),IFERROR(VLOOKUP(N38,StaffTableML2[[ホスト名]:[よみ]],2,0),""))</f>
        <v/>
      </c>
      <c r="O39" s="5" t="str">
        <f>IFERROR(VLOOKUP(N38,StudentTableML2[[ホスト名]:[よみ]],5,0),IFERROR(VLOOKUP(N38,StaffTableML2[[ホスト名]:[よみ]],5,0),""))</f>
        <v/>
      </c>
      <c r="P39" s="3"/>
      <c r="Q39" s="3"/>
      <c r="R39" s="3"/>
    </row>
    <row r="40" spans="1:18" ht="30" customHeight="1" thickBot="1" x14ac:dyDescent="0.25">
      <c r="A40" s="3"/>
      <c r="B40" s="2" t="str">
        <f>IFERROR(VLOOKUP(B38,StudentTableML2[[ホスト名]:[よみ]],3,0),IFERROR(VLOOKUP(B38,StaffTableML2[[ホスト名]:[よみ]],3,0),""))</f>
        <v/>
      </c>
      <c r="C40" s="7" t="str">
        <f>IFERROR(VLOOKUP(B38,StudentTableML2[[ホスト名]:[よみ]],4,0),IFERROR(VLOOKUP(B38,StaffTableML2[[ホスト名]:[よみ]],4,0),""))</f>
        <v/>
      </c>
      <c r="D40" s="6"/>
      <c r="E40" s="2" t="str">
        <f>IFERROR(VLOOKUP(E38,StudentTableML2[[ホスト名]:[よみ]],3,0),IFERROR(VLOOKUP(E38,StaffTableML2[[ホスト名]:[よみ]],3,0),""))</f>
        <v/>
      </c>
      <c r="F40" s="7" t="str">
        <f>IFERROR(VLOOKUP(E38,StudentTableML2[[ホスト名]:[よみ]],4,0),IFERROR(VLOOKUP(E38,StaffTableML2[[ホスト名]:[よみ]],4,0),""))</f>
        <v/>
      </c>
      <c r="G40" s="6"/>
      <c r="H40" s="2" t="str">
        <f>IFERROR(VLOOKUP(H38,StudentTableML2[[ホスト名]:[よみ]],3,0),IFERROR(VLOOKUP(H38,StaffTableML2[[ホスト名]:[よみ]],3,0),""))</f>
        <v/>
      </c>
      <c r="I40" s="7" t="str">
        <f>IFERROR(VLOOKUP(H38,StudentTableML2[[ホスト名]:[よみ]],4,0),IFERROR(VLOOKUP(H38,StaffTableML2[[ホスト名]:[よみ]],4,0),""))</f>
        <v/>
      </c>
      <c r="J40" s="6"/>
      <c r="K40" s="2" t="str">
        <f>IFERROR(VLOOKUP(K38,StudentTableML2[[ホスト名]:[よみ]],3,0),IFERROR(VLOOKUP(K38,StaffTableML2[[ホスト名]:[よみ]],3,0),""))</f>
        <v/>
      </c>
      <c r="L40" s="7" t="str">
        <f>IFERROR(VLOOKUP(K38,StudentTableML2[[ホスト名]:[よみ]],4,0),IFERROR(VLOOKUP(K38,StaffTableML2[[ホスト名]:[よみ]],4,0),""))</f>
        <v/>
      </c>
      <c r="M40" s="6"/>
      <c r="N40" s="2" t="str">
        <f>IFERROR(VLOOKUP(N38,StudentTableML2[[ホスト名]:[よみ]],3,0),IFERROR(VLOOKUP(N38,StaffTableML2[[ホスト名]:[よみ]],3,0),""))</f>
        <v/>
      </c>
      <c r="O40" s="7" t="str">
        <f>IFERROR(VLOOKUP(N38,StudentTableML2[[ホスト名]:[よみ]],4,0),IFERROR(VLOOKUP(N38,StaffTableML2[[ホスト名]:[よみ]],4,0),""))</f>
        <v/>
      </c>
      <c r="P40" s="3"/>
      <c r="Q40" s="3"/>
      <c r="R40" s="3"/>
    </row>
    <row r="41" spans="1:18" ht="28.5" customHeight="1" thickBo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11"/>
      <c r="R41" s="11"/>
    </row>
    <row r="42" spans="1:18" ht="19.5" customHeight="1" x14ac:dyDescent="0.2">
      <c r="D42" s="16" t="s">
        <v>112</v>
      </c>
      <c r="E42" s="17"/>
      <c r="F42" s="33"/>
      <c r="G42" s="33"/>
      <c r="H42" s="33"/>
      <c r="I42" s="33"/>
      <c r="J42" s="34"/>
    </row>
    <row r="43" spans="1:18" ht="19.5" customHeight="1" x14ac:dyDescent="0.2">
      <c r="D43" s="12" t="str">
        <f>IFERROR(VLOOKUP(D42,StudentTableML2[[ホスト名]:[よみ]],2,0),IFERROR(VLOOKUP(D42,StaffTableML2[[ホスト名]:[よみ]],2,0),""))</f>
        <v/>
      </c>
      <c r="E43" s="13" t="str">
        <f>IFERROR(VLOOKUP(D42,StudentTableML2[[ホスト名]:[よみ]],5,0),IFERROR(VLOOKUP(D42,StaffTableML2[[ホスト名]:[よみ]],5,0),""))</f>
        <v/>
      </c>
      <c r="F43" s="27"/>
      <c r="G43" s="24"/>
      <c r="H43" s="24"/>
      <c r="I43" s="24"/>
      <c r="J43" s="13"/>
    </row>
    <row r="44" spans="1:18" ht="30" customHeight="1" thickBot="1" x14ac:dyDescent="0.35">
      <c r="D44" s="14" t="str">
        <f>IFERROR(VLOOKUP(D42,StudentTableML2[[ホスト名]:[よみ]],3,0),IFERROR(VLOOKUP(D42,StaffTableML2[[ホスト名]:[よみ]],3,0),""))</f>
        <v/>
      </c>
      <c r="E44" s="15" t="str">
        <f>IFERROR(VLOOKUP(D42,StudentTableML2[[ホスト名]:[よみ]],4,0),IFERROR(VLOOKUP(D42,StaffTableML2[[ホスト名]:[よみ]],4,0),""))</f>
        <v/>
      </c>
      <c r="F44" s="26"/>
      <c r="G44" s="35" t="s">
        <v>219</v>
      </c>
      <c r="H44" s="26"/>
      <c r="I44" s="26"/>
      <c r="J44" s="25"/>
    </row>
  </sheetData>
  <mergeCells count="2">
    <mergeCell ref="P22:P24"/>
    <mergeCell ref="A21:A24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53"/>
  <sheetViews>
    <sheetView zoomScale="70" zoomScaleNormal="70" workbookViewId="0">
      <selection activeCell="P2" sqref="M2:P2"/>
    </sheetView>
  </sheetViews>
  <sheetFormatPr defaultColWidth="11" defaultRowHeight="13.2" x14ac:dyDescent="0.2"/>
  <cols>
    <col min="2" max="2" width="6.33203125" customWidth="1"/>
    <col min="3" max="3" width="10.33203125" customWidth="1"/>
    <col min="4" max="4" width="1.88671875" customWidth="1"/>
    <col min="5" max="5" width="6.33203125" customWidth="1"/>
    <col min="6" max="6" width="10.33203125" customWidth="1"/>
    <col min="8" max="8" width="6.33203125" customWidth="1"/>
    <col min="9" max="9" width="10.33203125" customWidth="1"/>
    <col min="10" max="10" width="2.33203125" customWidth="1"/>
    <col min="11" max="11" width="5.33203125" customWidth="1"/>
    <col min="12" max="12" width="10.33203125" customWidth="1"/>
    <col min="14" max="14" width="6.33203125" customWidth="1"/>
    <col min="15" max="15" width="10.33203125" customWidth="1"/>
    <col min="16" max="16" width="2.33203125" customWidth="1"/>
    <col min="17" max="17" width="6.33203125" customWidth="1"/>
    <col min="19" max="19" width="6.33203125" customWidth="1"/>
  </cols>
  <sheetData>
    <row r="2" spans="1:18" ht="23.1" customHeight="1" thickBot="1" x14ac:dyDescent="0.4">
      <c r="B2" s="22"/>
      <c r="C2" s="20"/>
      <c r="D2" s="20"/>
      <c r="E2" s="20"/>
      <c r="F2" s="23" t="s">
        <v>219</v>
      </c>
      <c r="G2" s="20"/>
      <c r="H2" s="20"/>
      <c r="I2" s="21"/>
      <c r="M2" s="46" t="s">
        <v>227</v>
      </c>
    </row>
    <row r="3" spans="1:18" ht="20.100000000000001" customHeight="1" x14ac:dyDescent="0.2">
      <c r="A3" s="3"/>
      <c r="B3" s="16" t="s">
        <v>218</v>
      </c>
      <c r="C3" s="17"/>
      <c r="D3" s="19"/>
      <c r="E3" s="16" t="s">
        <v>214</v>
      </c>
      <c r="F3" s="17"/>
      <c r="G3" s="24"/>
      <c r="H3" s="16" t="s">
        <v>170</v>
      </c>
      <c r="I3" s="17"/>
      <c r="J3" s="18"/>
      <c r="K3" s="18"/>
      <c r="M3" s="3"/>
      <c r="O3">
        <f>HSJ出席表!E1</f>
        <v>0</v>
      </c>
      <c r="R3">
        <f>HSJ出席表!F1</f>
        <v>0</v>
      </c>
    </row>
    <row r="4" spans="1:18" ht="20.100000000000001" customHeight="1" x14ac:dyDescent="0.2">
      <c r="A4" s="3"/>
      <c r="B4" s="12" t="str">
        <f>IFERROR(VLOOKUP(B3,StudentTableHSJ[[ホスト名]:[よみ]],2,0),IFERROR(VLOOKUP(B3,StaffTableHSJ[[ホスト名]:[よみ]],2,0),""))</f>
        <v/>
      </c>
      <c r="C4" s="13" t="str">
        <f>IFERROR(VLOOKUP(B3,StudentTableHSJ[[ホスト名]:[よみ]],5,0),IFERROR(VLOOKUP(B3,StaffTableHSJ[[ホスト名]:[よみ]],5,0),""))</f>
        <v/>
      </c>
      <c r="D4" s="41"/>
      <c r="E4" s="12" t="str">
        <f>IFERROR(VLOOKUP(E3,StudentTableHSJ[[ホスト名]:[よみ]],2,0),IFERROR(VLOOKUP(E3,StaffTableHSJ[[ホスト名]:[よみ]],2,0),""))</f>
        <v/>
      </c>
      <c r="F4" s="13" t="str">
        <f>IFERROR(VLOOKUP(E3,StudentTableHSJ[[ホスト名]:[よみ]],5,0),IFERROR(VLOOKUP(E3,StaffTableHSJ[[ホスト名]:[よみ]],5,0),""))</f>
        <v/>
      </c>
      <c r="G4" s="41"/>
      <c r="H4" s="12" t="str">
        <f>IFERROR(VLOOKUP(H3,StudentTableHSJ[[ホスト名]:[よみ]],2,0),IFERROR(VLOOKUP(H3,StaffTableHSJ[[ホスト名]:[よみ]],2,0),""))</f>
        <v/>
      </c>
      <c r="I4" s="13" t="str">
        <f>IFERROR(VLOOKUP(H3,StudentTableHSJ[[ホスト名]:[よみ]],5,0),IFERROR(VLOOKUP(H3,StaffTableHSJ[[ホスト名]:[よみ]],5,0),""))</f>
        <v/>
      </c>
      <c r="J4" s="18"/>
      <c r="K4" s="18"/>
      <c r="M4" s="3"/>
      <c r="P4" s="3"/>
      <c r="Q4" s="3"/>
      <c r="R4" s="3"/>
    </row>
    <row r="5" spans="1:18" ht="30" customHeight="1" thickBot="1" x14ac:dyDescent="0.25">
      <c r="A5" s="3"/>
      <c r="B5" s="14" t="str">
        <f>IFERROR(VLOOKUP(B3,StudentTableHSJ[[ホスト名]:[よみ]],3,0),IFERROR(VLOOKUP(B3,StaffTableHSJ[[ホスト名]:[よみ]],3,0),""))</f>
        <v/>
      </c>
      <c r="C5" s="15" t="str">
        <f>IFERROR(VLOOKUP(B3,StudentTableHSJ[[ホスト名]:[よみ]],4,0),IFERROR(VLOOKUP(B3,StaffTableHSJ[[ホスト名]:[よみ]],4,0),""))</f>
        <v/>
      </c>
      <c r="D5" s="42"/>
      <c r="E5" s="14" t="str">
        <f>IFERROR(VLOOKUP(E3,StudentTableHSJ[[ホスト名]:[よみ]],3,0),IFERROR(VLOOKUP(E3,StaffTableHSJ[[ホスト名]:[よみ]],3,0),""))</f>
        <v/>
      </c>
      <c r="F5" s="15" t="str">
        <f>IFERROR(VLOOKUP(E3,StudentTableHSJ[[ホスト名]:[よみ]],4,0),IFERROR(VLOOKUP(E3,StaffTableHSJ[[ホスト名]:[よみ]],4,0),""))</f>
        <v/>
      </c>
      <c r="G5" s="43"/>
      <c r="H5" s="14" t="str">
        <f>IFERROR(VLOOKUP(H3,StudentTableHSJ[[ホスト名]:[よみ]],3,0),IFERROR(VLOOKUP(H3,StaffTableHSJ[[ホスト名]:[よみ]],3,0),""))</f>
        <v/>
      </c>
      <c r="I5" s="15" t="str">
        <f>IFERROR(VLOOKUP(H3,StudentTableHSJ[[ホスト名]:[よみ]],4,0),IFERROR(VLOOKUP(H3,StaffTableHSJ[[ホスト名]:[よみ]],4,0),""))</f>
        <v/>
      </c>
      <c r="J5" s="18"/>
      <c r="K5" s="18"/>
      <c r="M5" s="3"/>
    </row>
    <row r="6" spans="1:18" ht="30" customHeight="1" thickBo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0.100000000000001" customHeight="1" x14ac:dyDescent="0.2">
      <c r="A7" s="3"/>
      <c r="B7" s="8" t="s">
        <v>171</v>
      </c>
      <c r="C7" s="9"/>
      <c r="D7" s="3"/>
      <c r="E7" s="8" t="s">
        <v>172</v>
      </c>
      <c r="F7" s="9"/>
      <c r="G7" s="3"/>
      <c r="H7" s="8" t="s">
        <v>173</v>
      </c>
      <c r="I7" s="9"/>
      <c r="J7" s="3"/>
      <c r="K7" s="8" t="s">
        <v>174</v>
      </c>
      <c r="L7" s="9"/>
      <c r="M7" s="3"/>
    </row>
    <row r="8" spans="1:18" ht="20.100000000000001" customHeight="1" x14ac:dyDescent="0.2">
      <c r="A8" s="3"/>
      <c r="B8" s="4" t="str">
        <f>IFERROR(VLOOKUP(B7,StudentTableHSJ[[ホスト名]:[よみ]],2,0),IFERROR(VLOOKUP(B7,StaffTableHSJ[[ホスト名]:[よみ]],2,0),""))</f>
        <v/>
      </c>
      <c r="C8" s="5" t="str">
        <f>IFERROR(VLOOKUP(B7,StudentTableHSJ[[ホスト名]:[よみ]],5,0),IFERROR(VLOOKUP(B7,StaffTableHSJ[[ホスト名]:[よみ]],5,0),""))</f>
        <v/>
      </c>
      <c r="D8" s="3"/>
      <c r="E8" s="4" t="str">
        <f>IFERROR(VLOOKUP(E7,StudentTableHSJ[[ホスト名]:[よみ]],2,0),IFERROR(VLOOKUP(E7,StaffTableHSJ[[ホスト名]:[よみ]],2,0),""))</f>
        <v/>
      </c>
      <c r="F8" s="5" t="str">
        <f>IFERROR(VLOOKUP(E7,StudentTableHSJ[[ホスト名]:[よみ]],5,0),IFERROR(VLOOKUP(E7,StaffTableHSJ[[ホスト名]:[よみ]],5,0),""))</f>
        <v/>
      </c>
      <c r="G8" s="3"/>
      <c r="H8" s="4" t="str">
        <f>IFERROR(VLOOKUP(H7,StudentTableHSJ[[ホスト名]:[よみ]],2,0),IFERROR(VLOOKUP(H7,StaffTableHSJ[[ホスト名]:[よみ]],2,0),""))</f>
        <v/>
      </c>
      <c r="I8" s="5" t="str">
        <f>IFERROR(VLOOKUP(H7,StudentTableHSJ[[ホスト名]:[よみ]],5,0),IFERROR(VLOOKUP(H7,StaffTableHSJ[[ホスト名]:[よみ]],5,0),""))</f>
        <v/>
      </c>
      <c r="J8" s="3"/>
      <c r="K8" s="4" t="str">
        <f>IFERROR(VLOOKUP(K7,StudentTableHSJ[[ホスト名]:[よみ]],2,0),IFERROR(VLOOKUP(K7,StaffTableHSJ[[ホスト名]:[よみ]],2,0),""))</f>
        <v/>
      </c>
      <c r="L8" s="5" t="str">
        <f>IFERROR(VLOOKUP(K7,StudentTableHSJ[[ホスト名]:[よみ]],5,0),IFERROR(VLOOKUP(K7,StaffTableHSJ[[ホスト名]:[よみ]],5,0),""))</f>
        <v/>
      </c>
      <c r="M8" s="3"/>
    </row>
    <row r="9" spans="1:18" ht="30" customHeight="1" thickBot="1" x14ac:dyDescent="0.25">
      <c r="A9" s="3"/>
      <c r="B9" s="2" t="str">
        <f>IFERROR(VLOOKUP(B7,StudentTableHSJ[[ホスト名]:[よみ]],3,0),IFERROR(VLOOKUP(B7,StaffTableHSJ[[ホスト名]:[よみ]],3,0),""))</f>
        <v/>
      </c>
      <c r="C9" s="7" t="str">
        <f>IFERROR(VLOOKUP(B7,StudentTableHSJ[[ホスト名]:[よみ]],4,0),IFERROR(VLOOKUP(B7,StaffTableHSJ[[ホスト名]:[よみ]],4,0),""))</f>
        <v/>
      </c>
      <c r="D9" s="6"/>
      <c r="E9" s="2" t="str">
        <f>IFERROR(VLOOKUP(E7,StudentTableHSJ[[ホスト名]:[よみ]],3,0),IFERROR(VLOOKUP(E7,StaffTableHSJ[[ホスト名]:[よみ]],3,0),""))</f>
        <v/>
      </c>
      <c r="F9" s="7" t="str">
        <f>IFERROR(VLOOKUP(E7,StudentTableHSJ[[ホスト名]:[よみ]],4,0),IFERROR(VLOOKUP(E7,StaffTableHSJ[[ホスト名]:[よみ]],4,0),""))</f>
        <v/>
      </c>
      <c r="G9" s="6"/>
      <c r="H9" s="2" t="str">
        <f>IFERROR(VLOOKUP(H7,StudentTableHSJ[[ホスト名]:[よみ]],3,0),IFERROR(VLOOKUP(H7,StaffTableHSJ[[ホスト名]:[よみ]],3,0),""))</f>
        <v/>
      </c>
      <c r="I9" s="7" t="str">
        <f>IFERROR(VLOOKUP(H7,StudentTableHSJ[[ホスト名]:[よみ]],4,0),IFERROR(VLOOKUP(H7,StaffTableHSJ[[ホスト名]:[よみ]],4,0),""))</f>
        <v/>
      </c>
      <c r="J9" s="6"/>
      <c r="K9" s="2" t="str">
        <f>IFERROR(VLOOKUP(K7,StudentTableHSJ[[ホスト名]:[よみ]],3,0),IFERROR(VLOOKUP(K7,StaffTableHSJ[[ホスト名]:[よみ]],3,0),""))</f>
        <v/>
      </c>
      <c r="L9" s="7" t="str">
        <f>IFERROR(VLOOKUP(K7,StudentTableHSJ[[ホスト名]:[よみ]],4,0),IFERROR(VLOOKUP(K7,StaffTableHSJ[[ホスト名]:[よみ]],4,0),""))</f>
        <v/>
      </c>
      <c r="M9" s="6"/>
    </row>
    <row r="10" spans="1:18" ht="12" customHeight="1" thickBot="1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1:18" ht="20.100000000000001" customHeight="1" x14ac:dyDescent="0.2">
      <c r="A11" s="3"/>
      <c r="B11" s="8" t="s">
        <v>176</v>
      </c>
      <c r="C11" s="9"/>
      <c r="D11" s="3"/>
      <c r="E11" s="8" t="s">
        <v>177</v>
      </c>
      <c r="F11" s="9"/>
      <c r="G11" s="3"/>
      <c r="H11" s="8" t="s">
        <v>178</v>
      </c>
      <c r="I11" s="9"/>
      <c r="J11" s="3"/>
      <c r="K11" s="8" t="s">
        <v>179</v>
      </c>
      <c r="L11" s="9"/>
      <c r="M11" s="3"/>
    </row>
    <row r="12" spans="1:18" ht="20.100000000000001" customHeight="1" x14ac:dyDescent="0.2">
      <c r="A12" s="3"/>
      <c r="B12" s="4" t="str">
        <f>IFERROR(VLOOKUP(B11,StudentTableHSJ[[ホスト名]:[よみ]],2,0),IFERROR(VLOOKUP(B11,StaffTableHSJ[[ホスト名]:[よみ]],2,0),""))</f>
        <v/>
      </c>
      <c r="C12" s="5" t="str">
        <f>IFERROR(VLOOKUP(B11,StudentTableHSJ[[ホスト名]:[よみ]],5,0),IFERROR(VLOOKUP(B11,StaffTableHSJ[[ホスト名]:[よみ]],5,0),""))</f>
        <v/>
      </c>
      <c r="D12" s="3"/>
      <c r="E12" s="4" t="str">
        <f>IFERROR(VLOOKUP(E11,StudentTableHSJ[[ホスト名]:[よみ]],2,0),IFERROR(VLOOKUP(E11,StaffTableHSJ[[ホスト名]:[よみ]],2,0),""))</f>
        <v/>
      </c>
      <c r="F12" s="5" t="str">
        <f>IFERROR(VLOOKUP(E11,StudentTableHSJ[[ホスト名]:[よみ]],5,0),IFERROR(VLOOKUP(E11,StaffTableHSJ[[ホスト名]:[よみ]],5,0),""))</f>
        <v/>
      </c>
      <c r="G12" s="3"/>
      <c r="H12" s="4" t="str">
        <f>IFERROR(VLOOKUP(H11,StudentTableHSJ[[ホスト名]:[よみ]],2,0),IFERROR(VLOOKUP(H11,StaffTableHSJ[[ホスト名]:[よみ]],2,0),""))</f>
        <v/>
      </c>
      <c r="I12" s="5" t="str">
        <f>IFERROR(VLOOKUP(H11,StudentTableHSJ[[ホスト名]:[よみ]],5,0),IFERROR(VLOOKUP(H11,StaffTableHSJ[[ホスト名]:[よみ]],5,0),""))</f>
        <v/>
      </c>
      <c r="J12" s="3"/>
      <c r="K12" s="4" t="str">
        <f>IFERROR(VLOOKUP(K11,StudentTableHSJ[[ホスト名]:[よみ]],2,0),IFERROR(VLOOKUP(K11,StaffTableHSJ[[ホスト名]:[よみ]],2,0),""))</f>
        <v/>
      </c>
      <c r="L12" s="5" t="str">
        <f>IFERROR(VLOOKUP(K11,StudentTableHSJ[[ホスト名]:[よみ]],5,0),IFERROR(VLOOKUP(K11,StaffTableHSJ[[ホスト名]:[よみ]],5,0),""))</f>
        <v/>
      </c>
      <c r="M12" s="3"/>
    </row>
    <row r="13" spans="1:18" ht="30" customHeight="1" thickBot="1" x14ac:dyDescent="0.25">
      <c r="A13" s="3"/>
      <c r="B13" s="2" t="str">
        <f>IFERROR(VLOOKUP(B11,StudentTableHSJ[[ホスト名]:[よみ]],3,0),IFERROR(VLOOKUP(B11,StaffTableHSJ[[ホスト名]:[よみ]],3,0),""))</f>
        <v/>
      </c>
      <c r="C13" s="7" t="str">
        <f>IFERROR(VLOOKUP(B11,StudentTableHSJ[[ホスト名]:[よみ]],4,0),IFERROR(VLOOKUP(B11,StaffTableHSJ[[ホスト名]:[よみ]],4,0),""))</f>
        <v/>
      </c>
      <c r="D13" s="6"/>
      <c r="E13" s="2" t="str">
        <f>IFERROR(VLOOKUP(E11,StudentTableHSJ[[ホスト名]:[よみ]],3,0),IFERROR(VLOOKUP(E11,StaffTableHSJ[[ホスト名]:[よみ]],3,0),""))</f>
        <v/>
      </c>
      <c r="F13" s="7" t="str">
        <f>IFERROR(VLOOKUP(E11,StudentTableHSJ[[ホスト名]:[よみ]],4,0),IFERROR(VLOOKUP(E11,StaffTableHSJ[[ホスト名]:[よみ]],4,0),""))</f>
        <v/>
      </c>
      <c r="G13" s="6"/>
      <c r="H13" s="2" t="str">
        <f>IFERROR(VLOOKUP(H11,StudentTableHSJ[[ホスト名]:[よみ]],3,0),IFERROR(VLOOKUP(H11,StaffTableHSJ[[ホスト名]:[よみ]],3,0),""))</f>
        <v/>
      </c>
      <c r="I13" s="7" t="str">
        <f>IFERROR(VLOOKUP(H11,StudentTableHSJ[[ホスト名]:[よみ]],4,0),IFERROR(VLOOKUP(H11,StaffTableHSJ[[ホスト名]:[よみ]],4,0),""))</f>
        <v/>
      </c>
      <c r="J13" s="6"/>
      <c r="K13" s="2" t="str">
        <f>IFERROR(VLOOKUP(K11,StudentTableHSJ[[ホスト名]:[よみ]],3,0),IFERROR(VLOOKUP(K11,StaffTableHSJ[[ホスト名]:[よみ]],3,0),""))</f>
        <v/>
      </c>
      <c r="L13" s="7" t="str">
        <f>IFERROR(VLOOKUP(K11,StudentTableHSJ[[ホスト名]:[よみ]],4,0),IFERROR(VLOOKUP(K11,StaffTableHSJ[[ホスト名]:[よみ]],4,0),""))</f>
        <v/>
      </c>
      <c r="M13" s="6"/>
    </row>
    <row r="14" spans="1:18" ht="30" customHeight="1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8" ht="20.100000000000001" customHeight="1" x14ac:dyDescent="0.2">
      <c r="A15" s="3"/>
      <c r="B15" s="8" t="s">
        <v>117</v>
      </c>
      <c r="C15" s="9"/>
      <c r="D15" s="3"/>
      <c r="E15" s="8" t="s">
        <v>123</v>
      </c>
      <c r="F15" s="9"/>
      <c r="G15" s="3"/>
      <c r="H15" s="8" t="s">
        <v>181</v>
      </c>
      <c r="I15" s="9"/>
      <c r="J15" s="3"/>
      <c r="K15" s="8" t="s">
        <v>182</v>
      </c>
      <c r="L15" s="9"/>
      <c r="M15" s="3"/>
      <c r="N15" s="8" t="s">
        <v>175</v>
      </c>
      <c r="O15" s="9"/>
      <c r="P15" s="3"/>
      <c r="Q15" s="8" t="s">
        <v>204</v>
      </c>
      <c r="R15" s="9"/>
    </row>
    <row r="16" spans="1:18" ht="20.100000000000001" customHeight="1" x14ac:dyDescent="0.2">
      <c r="A16" s="3"/>
      <c r="B16" s="4" t="str">
        <f>IFERROR(VLOOKUP(B15,StudentTableHSJ[[ホスト名]:[よみ]],2,0),IFERROR(VLOOKUP(B15,StaffTableHSJ[[ホスト名]:[よみ]],2,0),""))</f>
        <v/>
      </c>
      <c r="C16" s="5" t="str">
        <f>IFERROR(VLOOKUP(B15,StudentTableHSJ[[ホスト名]:[よみ]],5,0),IFERROR(VLOOKUP(B15,StaffTableHSJ[[ホスト名]:[よみ]],5,0),""))</f>
        <v/>
      </c>
      <c r="D16" s="3"/>
      <c r="E16" s="4" t="str">
        <f>IFERROR(VLOOKUP(E15,StudentTableHSJ[[ホスト名]:[よみ]],2,0),IFERROR(VLOOKUP(E15,StaffTableHSJ[[ホスト名]:[よみ]],2,0),""))</f>
        <v/>
      </c>
      <c r="F16" s="5" t="str">
        <f>IFERROR(VLOOKUP(E15,StudentTableHSJ[[ホスト名]:[よみ]],5,0),IFERROR(VLOOKUP(E15,StaffTableHSJ[[ホスト名]:[よみ]],5,0),""))</f>
        <v/>
      </c>
      <c r="G16" s="3"/>
      <c r="H16" s="4" t="str">
        <f>IFERROR(VLOOKUP(H15,StudentTableHSJ[[ホスト名]:[よみ]],2,0),IFERROR(VLOOKUP(H15,StaffTableHSJ[[ホスト名]:[よみ]],2,0),""))</f>
        <v/>
      </c>
      <c r="I16" s="5" t="str">
        <f>IFERROR(VLOOKUP(H15,StudentTableHSJ[[ホスト名]:[よみ]],5,0),IFERROR(VLOOKUP(H15,StaffTableHSJ[[ホスト名]:[よみ]],5,0),""))</f>
        <v/>
      </c>
      <c r="J16" s="3"/>
      <c r="K16" s="4" t="str">
        <f>IFERROR(VLOOKUP(K15,StudentTableHSJ[[ホスト名]:[よみ]],2,0),IFERROR(VLOOKUP(K15,StaffTableHSJ[[ホスト名]:[よみ]],2,0),""))</f>
        <v/>
      </c>
      <c r="L16" s="5" t="str">
        <f>IFERROR(VLOOKUP(K15,StudentTableHSJ[[ホスト名]:[よみ]],5,0),IFERROR(VLOOKUP(K15,StaffTableHSJ[[ホスト名]:[よみ]],5,0),""))</f>
        <v/>
      </c>
      <c r="M16" s="3"/>
      <c r="N16" s="4" t="str">
        <f>IFERROR(VLOOKUP(N15,StudentTableHSJ[[ホスト名]:[よみ]],2,0),IFERROR(VLOOKUP(N15,StaffTableHSJ[[ホスト名]:[よみ]],2,0),""))</f>
        <v/>
      </c>
      <c r="O16" s="5" t="str">
        <f>IFERROR(VLOOKUP(N15,StudentTableHSJ[[ホスト名]:[よみ]],5,0),IFERROR(VLOOKUP(N15,StaffTableHSJ[[ホスト名]:[よみ]],5,0),""))</f>
        <v/>
      </c>
      <c r="P16" s="3"/>
      <c r="Q16" s="4" t="str">
        <f>IFERROR(VLOOKUP(Q15,StudentTableHSJ[[ホスト名]:[よみ]],2,0),IFERROR(VLOOKUP(Q15,StaffTableHSJ[[ホスト名]:[よみ]],2,0),""))</f>
        <v/>
      </c>
      <c r="R16" s="5" t="str">
        <f>IFERROR(VLOOKUP(Q15,StudentTableHSJ[[ホスト名]:[よみ]],5,0),IFERROR(VLOOKUP(Q15,StaffTableHSJ[[ホスト名]:[よみ]],5,0),""))</f>
        <v/>
      </c>
    </row>
    <row r="17" spans="1:20" ht="30" customHeight="1" thickBot="1" x14ac:dyDescent="0.25">
      <c r="A17" s="3"/>
      <c r="B17" s="2" t="str">
        <f>IFERROR(VLOOKUP(B15,StudentTableHSJ[[ホスト名]:[よみ]],3,0),IFERROR(VLOOKUP(B15,StaffTableHSJ[[ホスト名]:[よみ]],3,0),""))</f>
        <v/>
      </c>
      <c r="C17" s="7" t="str">
        <f>IFERROR(VLOOKUP(B15,StudentTableHSJ[[ホスト名]:[よみ]],4,0),IFERROR(VLOOKUP(B15,StaffTableHSJ[[ホスト名]:[よみ]],4,0),""))</f>
        <v/>
      </c>
      <c r="D17" s="6"/>
      <c r="E17" s="2" t="str">
        <f>IFERROR(VLOOKUP(E15,StudentTableHSJ[[ホスト名]:[よみ]],3,0),IFERROR(VLOOKUP(E15,StaffTableHSJ[[ホスト名]:[よみ]],3,0),""))</f>
        <v/>
      </c>
      <c r="F17" s="7" t="str">
        <f>IFERROR(VLOOKUP(E15,StudentTableHSJ[[ホスト名]:[よみ]],4,0),IFERROR(VLOOKUP(E15,StaffTableHSJ[[ホスト名]:[よみ]],4,0),""))</f>
        <v/>
      </c>
      <c r="G17" s="6"/>
      <c r="H17" s="2" t="str">
        <f>IFERROR(VLOOKUP(H15,StudentTableHSJ[[ホスト名]:[よみ]],3,0),IFERROR(VLOOKUP(H15,StaffTableHSJ[[ホスト名]:[よみ]],3,0),""))</f>
        <v/>
      </c>
      <c r="I17" s="7" t="str">
        <f>IFERROR(VLOOKUP(H15,StudentTableHSJ[[ホスト名]:[よみ]],4,0),IFERROR(VLOOKUP(H15,StaffTableHSJ[[ホスト名]:[よみ]],4,0),""))</f>
        <v/>
      </c>
      <c r="J17" s="6"/>
      <c r="K17" s="2" t="str">
        <f>IFERROR(VLOOKUP(K15,StudentTableHSJ[[ホスト名]:[よみ]],3,0),IFERROR(VLOOKUP(K15,StaffTableHSJ[[ホスト名]:[よみ]],3,0),""))</f>
        <v/>
      </c>
      <c r="L17" s="7" t="str">
        <f>IFERROR(VLOOKUP(K15,StudentTableHSJ[[ホスト名]:[よみ]],4,0),IFERROR(VLOOKUP(K15,StaffTableHSJ[[ホスト名]:[よみ]],4,0),""))</f>
        <v/>
      </c>
      <c r="M17" s="6"/>
      <c r="N17" s="2" t="str">
        <f>IFERROR(VLOOKUP(N15,StudentTableHSJ[[ホスト名]:[よみ]],3,0),IFERROR(VLOOKUP(N15,StaffTableHSJ[[ホスト名]:[よみ]],3,0),""))</f>
        <v/>
      </c>
      <c r="O17" s="7" t="str">
        <f>IFERROR(VLOOKUP(N15,StudentTableHSJ[[ホスト名]:[よみ]],4,0),IFERROR(VLOOKUP(N15,StaffTableHSJ[[ホスト名]:[よみ]],4,0),""))</f>
        <v/>
      </c>
      <c r="P17" s="6"/>
      <c r="Q17" s="2" t="str">
        <f>IFERROR(VLOOKUP(Q15,StudentTableHSJ[[ホスト名]:[よみ]],3,0),IFERROR(VLOOKUP(Q15,StaffTableHSJ[[ホスト名]:[よみ]],3,0),""))</f>
        <v/>
      </c>
      <c r="R17" s="7" t="str">
        <f>IFERROR(VLOOKUP(Q15,StudentTableHSJ[[ホスト名]:[よみ]],4,0),IFERROR(VLOOKUP(Q15,StaffTableHSJ[[ホスト名]:[よみ]],4,0),""))</f>
        <v/>
      </c>
    </row>
    <row r="18" spans="1:20" ht="9.9" customHeight="1" thickBot="1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</row>
    <row r="19" spans="1:20" ht="20.100000000000001" customHeight="1" x14ac:dyDescent="0.2">
      <c r="A19" s="3"/>
      <c r="B19" s="8" t="s">
        <v>119</v>
      </c>
      <c r="C19" s="9"/>
      <c r="D19" s="3"/>
      <c r="E19" s="8" t="s">
        <v>114</v>
      </c>
      <c r="F19" s="9"/>
      <c r="G19" s="3"/>
      <c r="H19" s="8" t="s">
        <v>121</v>
      </c>
      <c r="I19" s="9"/>
      <c r="J19" s="3"/>
      <c r="K19" s="8" t="s">
        <v>184</v>
      </c>
      <c r="L19" s="9"/>
      <c r="M19" s="3"/>
      <c r="N19" s="8" t="s">
        <v>180</v>
      </c>
      <c r="O19" s="9"/>
      <c r="P19" s="3"/>
      <c r="Q19" s="8" t="s">
        <v>205</v>
      </c>
      <c r="R19" s="9"/>
    </row>
    <row r="20" spans="1:20" ht="20.100000000000001" customHeight="1" x14ac:dyDescent="0.2">
      <c r="A20" s="3"/>
      <c r="B20" s="4" t="str">
        <f>IFERROR(VLOOKUP(B19,StudentTableHSJ[[ホスト名]:[よみ]],2,0),IFERROR(VLOOKUP(B19,StaffTableHSJ[[ホスト名]:[よみ]],2,0),""))</f>
        <v/>
      </c>
      <c r="C20" s="5" t="str">
        <f>IFERROR(VLOOKUP(B19,StudentTableHSJ[[ホスト名]:[よみ]],5,0),IFERROR(VLOOKUP(B19,StaffTableHSJ[[ホスト名]:[よみ]],5,0),""))</f>
        <v/>
      </c>
      <c r="D20" s="3"/>
      <c r="E20" s="4" t="str">
        <f>IFERROR(VLOOKUP(E19,StudentTableHSJ[[ホスト名]:[よみ]],2,0),IFERROR(VLOOKUP(E19,StaffTableHSJ[[ホスト名]:[よみ]],2,0),""))</f>
        <v/>
      </c>
      <c r="F20" s="5" t="str">
        <f>IFERROR(VLOOKUP(E19,StudentTableHSJ[[ホスト名]:[よみ]],5,0),IFERROR(VLOOKUP(E19,StaffTableHSJ[[ホスト名]:[よみ]],5,0),""))</f>
        <v/>
      </c>
      <c r="G20" s="3"/>
      <c r="H20" s="4" t="str">
        <f>IFERROR(VLOOKUP(H19,StudentTableHSJ[[ホスト名]:[よみ]],2,0),IFERROR(VLOOKUP(H19,StaffTableHSJ[[ホスト名]:[よみ]],2,0),""))</f>
        <v/>
      </c>
      <c r="I20" s="5" t="str">
        <f>IFERROR(VLOOKUP(H19,StudentTableHSJ[[ホスト名]:[よみ]],5,0),IFERROR(VLOOKUP(H19,StaffTableHSJ[[ホスト名]:[よみ]],5,0),""))</f>
        <v/>
      </c>
      <c r="J20" s="3"/>
      <c r="K20" s="4" t="str">
        <f>IFERROR(VLOOKUP(K19,StudentTableHSJ[[ホスト名]:[よみ]],2,0),IFERROR(VLOOKUP(K19,StaffTableHSJ[[ホスト名]:[よみ]],2,0),""))</f>
        <v/>
      </c>
      <c r="L20" s="5" t="str">
        <f>IFERROR(VLOOKUP(K19,StudentTableHSJ[[ホスト名]:[よみ]],5,0),IFERROR(VLOOKUP(K19,StaffTableHSJ[[ホスト名]:[よみ]],5,0),""))</f>
        <v/>
      </c>
      <c r="M20" s="3"/>
      <c r="N20" s="4" t="str">
        <f>IFERROR(VLOOKUP(N19,StudentTableHSJ[[ホスト名]:[よみ]],2,0),IFERROR(VLOOKUP(N19,StaffTableHSJ[[ホスト名]:[よみ]],2,0),""))</f>
        <v/>
      </c>
      <c r="O20" s="5" t="str">
        <f>IFERROR(VLOOKUP(N19,StudentTableHSJ[[ホスト名]:[よみ]],5,0),IFERROR(VLOOKUP(N19,StaffTableHSJ[[ホスト名]:[よみ]],5,0),""))</f>
        <v/>
      </c>
      <c r="P20" s="3"/>
      <c r="Q20" s="4" t="str">
        <f>IFERROR(VLOOKUP(Q19,StudentTableHSJ[[ホスト名]:[よみ]],2,0),IFERROR(VLOOKUP(Q19,StaffTableHSJ[[ホスト名]:[よみ]],2,0),""))</f>
        <v/>
      </c>
      <c r="R20" s="5" t="str">
        <f>IFERROR(VLOOKUP(Q19,StudentTableHSJ[[ホスト名]:[よみ]],5,0),IFERROR(VLOOKUP(Q19,StaffTableHSJ[[ホスト名]:[よみ]],5,0),""))</f>
        <v/>
      </c>
    </row>
    <row r="21" spans="1:20" ht="30" customHeight="1" thickBot="1" x14ac:dyDescent="0.25">
      <c r="A21" s="3"/>
      <c r="B21" s="2" t="str">
        <f>IFERROR(VLOOKUP(B19,StudentTableHSJ[[ホスト名]:[よみ]],3,0),IFERROR(VLOOKUP(B19,StaffTableHSJ[[ホスト名]:[よみ]],3,0),""))</f>
        <v/>
      </c>
      <c r="C21" s="7" t="str">
        <f>IFERROR(VLOOKUP(B19,StudentTableHSJ[[ホスト名]:[よみ]],4,0),IFERROR(VLOOKUP(B19,StaffTableHSJ[[ホスト名]:[よみ]],4,0),""))</f>
        <v/>
      </c>
      <c r="D21" s="6"/>
      <c r="E21" s="2" t="str">
        <f>IFERROR(VLOOKUP(E19,StudentTableHSJ[[ホスト名]:[よみ]],3,0),IFERROR(VLOOKUP(E19,StaffTableHSJ[[ホスト名]:[よみ]],3,0),""))</f>
        <v/>
      </c>
      <c r="F21" s="7" t="str">
        <f>IFERROR(VLOOKUP(E19,StudentTableHSJ[[ホスト名]:[よみ]],4,0),IFERROR(VLOOKUP(E19,StaffTableHSJ[[ホスト名]:[よみ]],4,0),""))</f>
        <v/>
      </c>
      <c r="G21" s="6"/>
      <c r="H21" s="2" t="str">
        <f>IFERROR(VLOOKUP(H19,StudentTableHSJ[[ホスト名]:[よみ]],3,0),IFERROR(VLOOKUP(H19,StaffTableHSJ[[ホスト名]:[よみ]],3,0),""))</f>
        <v/>
      </c>
      <c r="I21" s="7" t="str">
        <f>IFERROR(VLOOKUP(H19,StudentTableHSJ[[ホスト名]:[よみ]],4,0),IFERROR(VLOOKUP(H19,StaffTableHSJ[[ホスト名]:[よみ]],4,0),""))</f>
        <v/>
      </c>
      <c r="J21" s="6"/>
      <c r="K21" s="2" t="str">
        <f>IFERROR(VLOOKUP(K19,StudentTableHSJ[[ホスト名]:[よみ]],3,0),IFERROR(VLOOKUP(K19,StaffTableHSJ[[ホスト名]:[よみ]],3,0),""))</f>
        <v/>
      </c>
      <c r="L21" s="7" t="str">
        <f>IFERROR(VLOOKUP(K19,StudentTableHSJ[[ホスト名]:[よみ]],4,0),IFERROR(VLOOKUP(K19,StaffTableHSJ[[ホスト名]:[よみ]],4,0),""))</f>
        <v/>
      </c>
      <c r="M21" s="6"/>
      <c r="N21" s="2" t="str">
        <f>IFERROR(VLOOKUP(N19,StudentTableHSJ[[ホスト名]:[よみ]],3,0),IFERROR(VLOOKUP(N19,StaffTableHSJ[[ホスト名]:[よみ]],3,0),""))</f>
        <v/>
      </c>
      <c r="O21" s="7" t="str">
        <f>IFERROR(VLOOKUP(N19,StudentTableHSJ[[ホスト名]:[よみ]],4,0),IFERROR(VLOOKUP(N19,StaffTableHSJ[[ホスト名]:[よみ]],4,0),""))</f>
        <v/>
      </c>
      <c r="P21" s="6"/>
      <c r="Q21" s="2" t="str">
        <f>IFERROR(VLOOKUP(Q19,StudentTableHSJ[[ホスト名]:[よみ]],3,0),IFERROR(VLOOKUP(Q19,StaffTableHSJ[[ホスト名]:[よみ]],3,0),""))</f>
        <v/>
      </c>
      <c r="R21" s="7" t="str">
        <f>IFERROR(VLOOKUP(Q19,StudentTableHSJ[[ホスト名]:[よみ]],4,0),IFERROR(VLOOKUP(Q19,StaffTableHSJ[[ホスト名]:[よみ]],4,0),""))</f>
        <v/>
      </c>
    </row>
    <row r="22" spans="1:20" ht="30" customHeight="1" thickBo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20" ht="20.100000000000001" customHeight="1" x14ac:dyDescent="0.2">
      <c r="A23" s="3"/>
      <c r="B23" s="8" t="s">
        <v>185</v>
      </c>
      <c r="C23" s="9"/>
      <c r="D23" s="3"/>
      <c r="E23" s="8" t="s">
        <v>186</v>
      </c>
      <c r="F23" s="9"/>
      <c r="G23" s="3"/>
      <c r="H23" s="8" t="s">
        <v>187</v>
      </c>
      <c r="I23" s="9"/>
      <c r="J23" s="3"/>
      <c r="K23" s="8" t="s">
        <v>120</v>
      </c>
      <c r="L23" s="9"/>
      <c r="M23" s="3"/>
      <c r="N23" s="8" t="s">
        <v>183</v>
      </c>
      <c r="O23" s="9"/>
      <c r="P23" s="3"/>
      <c r="Q23" s="8" t="s">
        <v>206</v>
      </c>
      <c r="R23" s="9"/>
    </row>
    <row r="24" spans="1:20" ht="20.100000000000001" customHeight="1" x14ac:dyDescent="0.2">
      <c r="A24" s="3"/>
      <c r="B24" s="4" t="str">
        <f>IFERROR(VLOOKUP(B23,StudentTableHSJ[[ホスト名]:[よみ]],2,0),IFERROR(VLOOKUP(B23,StaffTableHSJ[[ホスト名]:[よみ]],2,0),""))</f>
        <v/>
      </c>
      <c r="C24" s="5" t="str">
        <f>IFERROR(VLOOKUP(B23,StudentTableHSJ[[ホスト名]:[よみ]],5,0),IFERROR(VLOOKUP(B23,StaffTableHSJ[[ホスト名]:[よみ]],5,0),""))</f>
        <v/>
      </c>
      <c r="D24" s="3"/>
      <c r="E24" s="4" t="str">
        <f>IFERROR(VLOOKUP(E23,StudentTableHSJ[[ホスト名]:[よみ]],2,0),IFERROR(VLOOKUP(E23,StaffTableHSJ[[ホスト名]:[よみ]],2,0),""))</f>
        <v/>
      </c>
      <c r="F24" s="5" t="str">
        <f>IFERROR(VLOOKUP(E23,StudentTableHSJ[[ホスト名]:[よみ]],5,0),IFERROR(VLOOKUP(E23,StaffTableHSJ[[ホスト名]:[よみ]],5,0),""))</f>
        <v/>
      </c>
      <c r="G24" s="3"/>
      <c r="H24" s="4" t="str">
        <f>IFERROR(VLOOKUP(H23,StudentTableHSJ[[ホスト名]:[よみ]],2,0),IFERROR(VLOOKUP(H23,StaffTableHSJ[[ホスト名]:[よみ]],2,0),""))</f>
        <v/>
      </c>
      <c r="I24" s="5" t="str">
        <f>IFERROR(VLOOKUP(H23,StudentTableHSJ[[ホスト名]:[よみ]],5,0),IFERROR(VLOOKUP(H23,StaffTableHSJ[[ホスト名]:[よみ]],5,0),""))</f>
        <v/>
      </c>
      <c r="J24" s="3"/>
      <c r="K24" s="4" t="str">
        <f>IFERROR(VLOOKUP(K23,StudentTableHSJ[[ホスト名]:[よみ]],2,0),IFERROR(VLOOKUP(K23,StaffTableHSJ[[ホスト名]:[よみ]],2,0),""))</f>
        <v/>
      </c>
      <c r="L24" s="5" t="str">
        <f>IFERROR(VLOOKUP(K23,StudentTableHSJ[[ホスト名]:[よみ]],5,0),IFERROR(VLOOKUP(K23,StaffTableHSJ[[ホスト名]:[よみ]],5,0),""))</f>
        <v/>
      </c>
      <c r="M24" s="3"/>
      <c r="N24" s="4" t="str">
        <f>IFERROR(VLOOKUP(N23,StudentTableHSJ[[ホスト名]:[よみ]],2,0),IFERROR(VLOOKUP(N23,StaffTableHSJ[[ホスト名]:[よみ]],2,0),""))</f>
        <v/>
      </c>
      <c r="O24" s="5" t="str">
        <f>IFERROR(VLOOKUP(N23,StudentTableHSJ[[ホスト名]:[よみ]],5,0),IFERROR(VLOOKUP(N23,StaffTableHSJ[[ホスト名]:[よみ]],5,0),""))</f>
        <v/>
      </c>
      <c r="P24" s="3"/>
      <c r="Q24" s="4" t="str">
        <f>IFERROR(VLOOKUP(Q23,StudentTableHSJ[[ホスト名]:[よみ]],2,0),IFERROR(VLOOKUP(Q23,StaffTableHSJ[[ホスト名]:[よみ]],2,0),""))</f>
        <v/>
      </c>
      <c r="R24" s="5" t="str">
        <f>IFERROR(VLOOKUP(Q23,StudentTableHSJ[[ホスト名]:[よみ]],5,0),IFERROR(VLOOKUP(Q23,StaffTableHSJ[[ホスト名]:[よみ]],5,0),""))</f>
        <v/>
      </c>
    </row>
    <row r="25" spans="1:20" ht="30" customHeight="1" thickBot="1" x14ac:dyDescent="0.25">
      <c r="A25" s="3"/>
      <c r="B25" s="2" t="str">
        <f>IFERROR(VLOOKUP(B23,StudentTableHSJ[[ホスト名]:[よみ]],3,0),IFERROR(VLOOKUP(B23,StaffTableHSJ[[ホスト名]:[よみ]],3,0),""))</f>
        <v/>
      </c>
      <c r="C25" s="7" t="str">
        <f>IFERROR(VLOOKUP(B23,StudentTableHSJ[[ホスト名]:[よみ]],4,0),IFERROR(VLOOKUP(B23,StaffTableHSJ[[ホスト名]:[よみ]],4,0),""))</f>
        <v/>
      </c>
      <c r="D25" s="6"/>
      <c r="E25" s="2" t="str">
        <f>IFERROR(VLOOKUP(E23,StudentTableHSJ[[ホスト名]:[よみ]],3,0),IFERROR(VLOOKUP(E23,StaffTableHSJ[[ホスト名]:[よみ]],3,0),""))</f>
        <v/>
      </c>
      <c r="F25" s="7" t="str">
        <f>IFERROR(VLOOKUP(E23,StudentTableHSJ[[ホスト名]:[よみ]],4,0),IFERROR(VLOOKUP(E23,StaffTableHSJ[[ホスト名]:[よみ]],4,0),""))</f>
        <v/>
      </c>
      <c r="G25" s="6"/>
      <c r="H25" s="2" t="str">
        <f>IFERROR(VLOOKUP(H23,StudentTableHSJ[[ホスト名]:[よみ]],3,0),IFERROR(VLOOKUP(H23,StaffTableHSJ[[ホスト名]:[よみ]],3,0),""))</f>
        <v/>
      </c>
      <c r="I25" s="7" t="str">
        <f>IFERROR(VLOOKUP(H23,StudentTableHSJ[[ホスト名]:[よみ]],4,0),IFERROR(VLOOKUP(H23,StaffTableHSJ[[ホスト名]:[よみ]],4,0),""))</f>
        <v/>
      </c>
      <c r="J25" s="6"/>
      <c r="K25" s="2" t="str">
        <f>IFERROR(VLOOKUP(K23,StudentTableHSJ[[ホスト名]:[よみ]],3,0),IFERROR(VLOOKUP(K23,StaffTableHSJ[[ホスト名]:[よみ]],3,0),""))</f>
        <v/>
      </c>
      <c r="L25" s="7" t="str">
        <f>IFERROR(VLOOKUP(K23,StudentTableHSJ[[ホスト名]:[よみ]],4,0),IFERROR(VLOOKUP(K23,StaffTableHSJ[[ホスト名]:[よみ]],4,0),""))</f>
        <v/>
      </c>
      <c r="M25" s="6"/>
      <c r="N25" s="2" t="str">
        <f>IFERROR(VLOOKUP(N23,StudentTableHSJ[[ホスト名]:[よみ]],3,0),IFERROR(VLOOKUP(N23,StaffTableHSJ[[ホスト名]:[よみ]],3,0),""))</f>
        <v/>
      </c>
      <c r="O25" s="7" t="str">
        <f>IFERROR(VLOOKUP(N23,StudentTableHSJ[[ホスト名]:[よみ]],4,0),IFERROR(VLOOKUP(N23,StaffTableHSJ[[ホスト名]:[よみ]],4,0),""))</f>
        <v/>
      </c>
      <c r="P25" s="6"/>
      <c r="Q25" s="2" t="str">
        <f>IFERROR(VLOOKUP(Q23,StudentTableHSJ[[ホスト名]:[よみ]],3,0),IFERROR(VLOOKUP(Q23,StaffTableHSJ[[ホスト名]:[よみ]],3,0),""))</f>
        <v/>
      </c>
      <c r="R25" s="7" t="str">
        <f>IFERROR(VLOOKUP(Q23,StudentTableHSJ[[ホスト名]:[よみ]],4,0),IFERROR(VLOOKUP(Q23,StaffTableHSJ[[ホスト名]:[よみ]],4,0),""))</f>
        <v/>
      </c>
    </row>
    <row r="26" spans="1:20" ht="8.1" customHeight="1" thickBo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20" ht="20.100000000000001" customHeight="1" x14ac:dyDescent="0.2">
      <c r="A27" s="3"/>
      <c r="B27" s="8" t="s">
        <v>189</v>
      </c>
      <c r="C27" s="9"/>
      <c r="D27" s="3"/>
      <c r="E27" s="8" t="s">
        <v>190</v>
      </c>
      <c r="F27" s="9"/>
      <c r="G27" s="3"/>
      <c r="H27" s="8" t="s">
        <v>191</v>
      </c>
      <c r="I27" s="9"/>
      <c r="J27" s="3"/>
      <c r="K27" s="8" t="s">
        <v>126</v>
      </c>
      <c r="L27" s="9"/>
      <c r="M27" s="3"/>
      <c r="N27" s="8" t="s">
        <v>127</v>
      </c>
      <c r="O27" s="9"/>
      <c r="P27" s="3"/>
      <c r="Q27" s="8" t="s">
        <v>207</v>
      </c>
      <c r="R27" s="9"/>
    </row>
    <row r="28" spans="1:20" ht="20.100000000000001" customHeight="1" x14ac:dyDescent="0.2">
      <c r="A28" s="3"/>
      <c r="B28" s="4" t="str">
        <f>IFERROR(VLOOKUP(B27,StudentTableHSJ[[ホスト名]:[よみ]],2,0),IFERROR(VLOOKUP(B27,StaffTableHSJ[[ホスト名]:[よみ]],2,0),""))</f>
        <v/>
      </c>
      <c r="C28" s="5" t="str">
        <f>IFERROR(VLOOKUP(B27,StudentTableHSJ[[ホスト名]:[よみ]],5,0),IFERROR(VLOOKUP(B27,StaffTableHSJ[[ホスト名]:[よみ]],5,0),""))</f>
        <v/>
      </c>
      <c r="D28" s="3"/>
      <c r="E28" s="4" t="str">
        <f>IFERROR(VLOOKUP(E27,StudentTableHSJ[[ホスト名]:[よみ]],2,0),IFERROR(VLOOKUP(E27,StaffTableHSJ[[ホスト名]:[よみ]],2,0),""))</f>
        <v/>
      </c>
      <c r="F28" s="5" t="str">
        <f>IFERROR(VLOOKUP(E27,StudentTableHSJ[[ホスト名]:[よみ]],5,0),IFERROR(VLOOKUP(E27,StaffTableHSJ[[ホスト名]:[よみ]],5,0),""))</f>
        <v/>
      </c>
      <c r="G28" s="3"/>
      <c r="H28" s="4" t="str">
        <f>IFERROR(VLOOKUP(H27,StudentTableHSJ[[ホスト名]:[よみ]],2,0),IFERROR(VLOOKUP(H27,StaffTableHSJ[[ホスト名]:[よみ]],2,0),""))</f>
        <v/>
      </c>
      <c r="I28" s="5" t="str">
        <f>IFERROR(VLOOKUP(H27,StudentTableHSJ[[ホスト名]:[よみ]],5,0),IFERROR(VLOOKUP(H27,StaffTableHSJ[[ホスト名]:[よみ]],5,0),""))</f>
        <v/>
      </c>
      <c r="J28" s="3"/>
      <c r="K28" s="4" t="str">
        <f>IFERROR(VLOOKUP(K27,StudentTableHSJ[[ホスト名]:[よみ]],2,0),IFERROR(VLOOKUP(K27,StaffTableHSJ[[ホスト名]:[よみ]],2,0),""))</f>
        <v/>
      </c>
      <c r="L28" s="5" t="str">
        <f>IFERROR(VLOOKUP(K27,StudentTableHSJ[[ホスト名]:[よみ]],5,0),IFERROR(VLOOKUP(K27,StaffTableHSJ[[ホスト名]:[よみ]],5,0),""))</f>
        <v/>
      </c>
      <c r="M28" s="3"/>
      <c r="N28" s="4" t="str">
        <f>IFERROR(VLOOKUP(N27,StudentTableHSJ[[ホスト名]:[よみ]],2,0),IFERROR(VLOOKUP(N27,StaffTableHSJ[[ホスト名]:[よみ]],2,0),""))</f>
        <v/>
      </c>
      <c r="O28" s="5" t="str">
        <f>IFERROR(VLOOKUP(N27,StudentTableHSJ[[ホスト名]:[よみ]],5,0),IFERROR(VLOOKUP(N27,StaffTableHSJ[[ホスト名]:[よみ]],5,0),""))</f>
        <v/>
      </c>
      <c r="P28" s="3"/>
      <c r="Q28" s="4" t="str">
        <f>IFERROR(VLOOKUP(Q27,StudentTableHSJ[[ホスト名]:[よみ]],2,0),IFERROR(VLOOKUP(Q27,StaffTableHSJ[[ホスト名]:[よみ]],2,0),""))</f>
        <v/>
      </c>
      <c r="R28" s="5" t="str">
        <f>IFERROR(VLOOKUP(Q27,StudentTableHSJ[[ホスト名]:[よみ]],5,0),IFERROR(VLOOKUP(Q27,StaffTableHSJ[[ホスト名]:[よみ]],5,0),""))</f>
        <v/>
      </c>
    </row>
    <row r="29" spans="1:20" ht="30" customHeight="1" thickBot="1" x14ac:dyDescent="0.25">
      <c r="A29" s="47" t="s">
        <v>216</v>
      </c>
      <c r="B29" s="2" t="str">
        <f>IFERROR(VLOOKUP(B27,StudentTableHSJ[[ホスト名]:[よみ]],3,0),IFERROR(VLOOKUP(B27,StaffTableHSJ[[ホスト名]:[よみ]],3,0),""))</f>
        <v/>
      </c>
      <c r="C29" s="7" t="str">
        <f>IFERROR(VLOOKUP(B27,StudentTableHSJ[[ホスト名]:[よみ]],4,0),IFERROR(VLOOKUP(B27,StaffTableHSJ[[ホスト名]:[よみ]],4,0),""))</f>
        <v/>
      </c>
      <c r="D29" s="6"/>
      <c r="E29" s="2" t="str">
        <f>IFERROR(VLOOKUP(E27,StudentTableHSJ[[ホスト名]:[よみ]],3,0),IFERROR(VLOOKUP(E27,StaffTableHSJ[[ホスト名]:[よみ]],3,0),""))</f>
        <v/>
      </c>
      <c r="F29" s="7" t="str">
        <f>IFERROR(VLOOKUP(E27,StudentTableHSJ[[ホスト名]:[よみ]],4,0),IFERROR(VLOOKUP(E27,StaffTableHSJ[[ホスト名]:[よみ]],4,0),""))</f>
        <v/>
      </c>
      <c r="G29" s="6"/>
      <c r="H29" s="2" t="str">
        <f>IFERROR(VLOOKUP(H27,StudentTableHSJ[[ホスト名]:[よみ]],3,0),IFERROR(VLOOKUP(H27,StaffTableHSJ[[ホスト名]:[よみ]],3,0),""))</f>
        <v/>
      </c>
      <c r="I29" s="7" t="str">
        <f>IFERROR(VLOOKUP(H27,StudentTableHSJ[[ホスト名]:[よみ]],4,0),IFERROR(VLOOKUP(H27,StaffTableHSJ[[ホスト名]:[よみ]],4,0),""))</f>
        <v/>
      </c>
      <c r="J29" s="6"/>
      <c r="K29" s="2" t="str">
        <f>IFERROR(VLOOKUP(K27,StudentTableHSJ[[ホスト名]:[よみ]],3,0),IFERROR(VLOOKUP(K27,StaffTableHSJ[[ホスト名]:[よみ]],3,0),""))</f>
        <v/>
      </c>
      <c r="L29" s="7" t="str">
        <f>IFERROR(VLOOKUP(K27,StudentTableHSJ[[ホスト名]:[よみ]],4,0),IFERROR(VLOOKUP(K27,StaffTableHSJ[[ホスト名]:[よみ]],4,0),""))</f>
        <v/>
      </c>
      <c r="M29" s="6"/>
      <c r="N29" s="2" t="str">
        <f>IFERROR(VLOOKUP(N27,StudentTableHSJ[[ホスト名]:[よみ]],3,0),IFERROR(VLOOKUP(N27,StaffTableHSJ[[ホスト名]:[よみ]],3,0),""))</f>
        <v/>
      </c>
      <c r="O29" s="7" t="str">
        <f>IFERROR(VLOOKUP(N27,StudentTableHSJ[[ホスト名]:[よみ]],4,0),IFERROR(VLOOKUP(N27,StaffTableHSJ[[ホスト名]:[よみ]],4,0),""))</f>
        <v/>
      </c>
      <c r="P29" s="6"/>
      <c r="Q29" s="2" t="str">
        <f>IFERROR(VLOOKUP(Q27,StudentTableHSJ[[ホスト名]:[よみ]],3,0),IFERROR(VLOOKUP(Q27,StaffTableHSJ[[ホスト名]:[よみ]],3,0),""))</f>
        <v/>
      </c>
      <c r="R29" s="7" t="str">
        <f>IFERROR(VLOOKUP(Q27,StudentTableHSJ[[ホスト名]:[よみ]],4,0),IFERROR(VLOOKUP(Q27,StaffTableHSJ[[ホスト名]:[よみ]],4,0),""))</f>
        <v/>
      </c>
      <c r="T29" s="49" t="s">
        <v>221</v>
      </c>
    </row>
    <row r="30" spans="1:20" ht="30" customHeight="1" thickBot="1" x14ac:dyDescent="0.25">
      <c r="A30" s="48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T30" s="51"/>
    </row>
    <row r="31" spans="1:20" ht="20.100000000000001" customHeight="1" x14ac:dyDescent="0.2">
      <c r="A31" s="48"/>
      <c r="B31" s="16" t="s">
        <v>217</v>
      </c>
      <c r="C31" s="17"/>
      <c r="D31" s="20"/>
      <c r="E31" s="21"/>
      <c r="G31" s="3"/>
      <c r="H31" s="8" t="s">
        <v>195</v>
      </c>
      <c r="I31" s="9"/>
      <c r="J31" s="3"/>
      <c r="K31" s="8" t="s">
        <v>128</v>
      </c>
      <c r="L31" s="9"/>
      <c r="M31" s="3"/>
      <c r="N31" s="8" t="s">
        <v>188</v>
      </c>
      <c r="O31" s="9"/>
      <c r="P31" s="3"/>
      <c r="Q31" s="8" t="s">
        <v>208</v>
      </c>
      <c r="R31" s="9"/>
      <c r="T31" s="51"/>
    </row>
    <row r="32" spans="1:20" ht="20.100000000000001" customHeight="1" x14ac:dyDescent="0.2">
      <c r="A32" s="3"/>
      <c r="B32" s="12" t="str">
        <f>IFERROR(VLOOKUP(B31,StudentTableHSJ[[ホスト名]:[よみ]],2,0),"")&amp;IFERROR(VLOOKUP(B31,StaffTableHSJ[[ホスト名]:[よみ]],2,0),"")</f>
        <v/>
      </c>
      <c r="C32" s="13" t="str">
        <f>IFERROR(VLOOKUP(B31,StudentTableHSJ[[ホスト名]:[よみ]],5,0),"")&amp;IFERROR(VLOOKUP(B31,StaffTableHSJ[[ホスト名]:[よみ]],5,0),"")</f>
        <v/>
      </c>
      <c r="D32" s="27"/>
      <c r="E32" s="30"/>
      <c r="G32" s="3"/>
      <c r="H32" s="4" t="str">
        <f>IFERROR(VLOOKUP(H31,StudentTableHSJ[[ホスト名]:[よみ]],2,0),IFERROR(VLOOKUP(H31,StaffTableHSJ[[ホスト名]:[よみ]],2,0),""))</f>
        <v/>
      </c>
      <c r="I32" s="5" t="str">
        <f>IFERROR(VLOOKUP(H31,StudentTableHSJ[[ホスト名]:[よみ]],5,0),IFERROR(VLOOKUP(H31,StaffTableHSJ[[ホスト名]:[よみ]],5,0),""))</f>
        <v/>
      </c>
      <c r="J32" s="3"/>
      <c r="K32" s="4" t="str">
        <f>IFERROR(VLOOKUP(K31,StudentTableHSJ[[ホスト名]:[よみ]],2,0),IFERROR(VLOOKUP(K31,StaffTableHSJ[[ホスト名]:[よみ]],2,0),""))</f>
        <v/>
      </c>
      <c r="L32" s="5" t="str">
        <f>IFERROR(VLOOKUP(K31,StudentTableHSJ[[ホスト名]:[よみ]],5,0),IFERROR(VLOOKUP(K31,StaffTableHSJ[[ホスト名]:[よみ]],5,0),""))</f>
        <v/>
      </c>
      <c r="M32" s="3"/>
      <c r="N32" s="4" t="str">
        <f>IFERROR(VLOOKUP(N31,StudentTableHSJ[[ホスト名]:[よみ]],2,0),IFERROR(VLOOKUP(N31,StaffTableHSJ[[ホスト名]:[よみ]],2,0),""))</f>
        <v/>
      </c>
      <c r="O32" s="5" t="str">
        <f>IFERROR(VLOOKUP(N31,StudentTableHSJ[[ホスト名]:[よみ]],5,0),IFERROR(VLOOKUP(N31,StaffTableHSJ[[ホスト名]:[よみ]],5,0),""))</f>
        <v/>
      </c>
      <c r="P32" s="3"/>
      <c r="Q32" s="4" t="str">
        <f>IFERROR(VLOOKUP(Q31,StudentTableHSJ[[ホスト名]:[よみ]],2,0),IFERROR(VLOOKUP(Q31,StaffTableHSJ[[ホスト名]:[よみ]],2,0),""))</f>
        <v/>
      </c>
      <c r="R32" s="5" t="str">
        <f>IFERROR(VLOOKUP(Q31,StudentTableHSJ[[ホスト名]:[よみ]],5,0),IFERROR(VLOOKUP(Q31,StaffTableHSJ[[ホスト名]:[よみ]],5,0),""))</f>
        <v/>
      </c>
    </row>
    <row r="33" spans="1:18" ht="30" customHeight="1" thickBot="1" x14ac:dyDescent="0.25">
      <c r="A33" s="3"/>
      <c r="B33" s="14" t="str">
        <f>IFERROR(VLOOKUP(B31,StudentTableHSJ[[ホスト名]:[よみ]],3,0),"")&amp;IFERROR(VLOOKUP(B31,StaffTableHSJ[[ホスト名]:[よみ]],3,0),"")</f>
        <v/>
      </c>
      <c r="C33" s="15" t="str">
        <f>IFERROR(VLOOKUP(B31,StudentTableHSJ[[ホスト名]:[よみ]],4,0),"")&amp;IFERROR(VLOOKUP(B31,StaffTableHSJ[[ホスト名]:[よみ]],4,0),"")</f>
        <v/>
      </c>
      <c r="D33" s="27"/>
      <c r="E33" s="52" t="s">
        <v>220</v>
      </c>
      <c r="G33" s="6"/>
      <c r="H33" s="2" t="str">
        <f>IFERROR(VLOOKUP(H31,StudentTableHSJ[[ホスト名]:[よみ]],3,0),IFERROR(VLOOKUP(H31,StaffTableHSJ[[ホスト名]:[よみ]],3,0),""))</f>
        <v/>
      </c>
      <c r="I33" s="7" t="str">
        <f>IFERROR(VLOOKUP(H31,StudentTableHSJ[[ホスト名]:[よみ]],4,0),IFERROR(VLOOKUP(H31,StaffTableHSJ[[ホスト名]:[よみ]],4,0),""))</f>
        <v/>
      </c>
      <c r="J33" s="6"/>
      <c r="K33" s="2" t="str">
        <f>IFERROR(VLOOKUP(K31,StudentTableHSJ[[ホスト名]:[よみ]],3,0),IFERROR(VLOOKUP(K31,StaffTableHSJ[[ホスト名]:[よみ]],3,0),""))</f>
        <v/>
      </c>
      <c r="L33" s="7" t="str">
        <f>IFERROR(VLOOKUP(K31,StudentTableHSJ[[ホスト名]:[よみ]],4,0),IFERROR(VLOOKUP(K31,StaffTableHSJ[[ホスト名]:[よみ]],4,0),""))</f>
        <v/>
      </c>
      <c r="M33" s="6"/>
      <c r="N33" s="2" t="str">
        <f>IFERROR(VLOOKUP(N31,StudentTableHSJ[[ホスト名]:[よみ]],3,0),IFERROR(VLOOKUP(N31,StaffTableHSJ[[ホスト名]:[よみ]],3,0),""))</f>
        <v/>
      </c>
      <c r="O33" s="7" t="str">
        <f>IFERROR(VLOOKUP(N31,StudentTableHSJ[[ホスト名]:[よみ]],4,0),IFERROR(VLOOKUP(N31,StaffTableHSJ[[ホスト名]:[よみ]],4,0),""))</f>
        <v/>
      </c>
      <c r="P33" s="6"/>
      <c r="Q33" s="2" t="str">
        <f>IFERROR(VLOOKUP(Q31,StudentTableHSJ[[ホスト名]:[よみ]],3,0),IFERROR(VLOOKUP(Q31,StaffTableHSJ[[ホスト名]:[よみ]],3,0),""))</f>
        <v/>
      </c>
      <c r="R33" s="7" t="str">
        <f>IFERROR(VLOOKUP(Q31,StudentTableHSJ[[ホスト名]:[よみ]],4,0),IFERROR(VLOOKUP(Q31,StaffTableHSJ[[ホスト名]:[よみ]],4,0),""))</f>
        <v/>
      </c>
    </row>
    <row r="34" spans="1:18" ht="12" customHeight="1" thickBot="1" x14ac:dyDescent="0.25">
      <c r="A34" s="3"/>
      <c r="B34" s="29"/>
      <c r="C34" s="28"/>
      <c r="D34" s="27"/>
      <c r="E34" s="5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</row>
    <row r="35" spans="1:18" ht="20.100000000000001" customHeight="1" x14ac:dyDescent="0.2">
      <c r="A35" s="3"/>
      <c r="B35" s="16" t="s">
        <v>215</v>
      </c>
      <c r="C35" s="17"/>
      <c r="D35" s="27"/>
      <c r="E35" s="53"/>
      <c r="G35" s="3"/>
      <c r="H35" s="8" t="s">
        <v>197</v>
      </c>
      <c r="I35" s="9"/>
      <c r="J35" s="3"/>
      <c r="K35" s="8" t="s">
        <v>198</v>
      </c>
      <c r="L35" s="9"/>
      <c r="M35" s="3"/>
      <c r="N35" s="8" t="s">
        <v>192</v>
      </c>
      <c r="O35" s="9"/>
      <c r="P35" s="3"/>
      <c r="Q35" s="8" t="s">
        <v>209</v>
      </c>
      <c r="R35" s="9"/>
    </row>
    <row r="36" spans="1:18" ht="20.100000000000001" customHeight="1" x14ac:dyDescent="0.2">
      <c r="A36" s="3"/>
      <c r="B36" s="12" t="str">
        <f>IFERROR(VLOOKUP(B35,StudentTableHSJ[[ホスト名]:[よみ]],2,0),"")&amp;IFERROR(VLOOKUP(B35,StaffTableHSJ[[ホスト名]:[よみ]],2,0),"")</f>
        <v/>
      </c>
      <c r="C36" s="13" t="str">
        <f>IFERROR(VLOOKUP(B35,StudentTableHSJ[[ホスト名]:[よみ]],5,0),"")&amp;IFERROR(VLOOKUP(B35,StaffTableHSJ[[ホスト名]:[よみ]],5,0),"")</f>
        <v/>
      </c>
      <c r="D36" s="27"/>
      <c r="E36" s="30"/>
      <c r="G36" s="3"/>
      <c r="H36" s="4" t="str">
        <f>IFERROR(VLOOKUP(H35,StudentTableHSJ[[ホスト名]:[よみ]],2,0),IFERROR(VLOOKUP(H35,StaffTableHSJ[[ホスト名]:[よみ]],2,0),""))</f>
        <v/>
      </c>
      <c r="I36" s="5" t="str">
        <f>IFERROR(VLOOKUP(H35,StudentTableHSJ[[ホスト名]:[よみ]],5,0),IFERROR(VLOOKUP(H35,StaffTableHSJ[[ホスト名]:[よみ]],5,0),""))</f>
        <v/>
      </c>
      <c r="J36" s="3"/>
      <c r="K36" s="4" t="str">
        <f>IFERROR(VLOOKUP(K35,StudentTableHSJ[[ホスト名]:[よみ]],2,0),IFERROR(VLOOKUP(K35,StaffTableHSJ[[ホスト名]:[よみ]],2,0),""))</f>
        <v/>
      </c>
      <c r="L36" s="5" t="str">
        <f>IFERROR(VLOOKUP(K35,StudentTableHSJ[[ホスト名]:[よみ]],5,0),IFERROR(VLOOKUP(K35,StaffTableHSJ[[ホスト名]:[よみ]],5,0),""))</f>
        <v/>
      </c>
      <c r="M36" s="3"/>
      <c r="N36" s="4" t="str">
        <f>IFERROR(VLOOKUP(N35,StudentTableHSJ[[ホスト名]:[よみ]],2,0),IFERROR(VLOOKUP(N35,StaffTableHSJ[[ホスト名]:[よみ]],2,0),""))</f>
        <v/>
      </c>
      <c r="O36" s="5" t="str">
        <f>IFERROR(VLOOKUP(N35,StudentTableHSJ[[ホスト名]:[よみ]],5,0),IFERROR(VLOOKUP(N35,StaffTableHSJ[[ホスト名]:[よみ]],5,0),""))</f>
        <v/>
      </c>
      <c r="P36" s="3"/>
      <c r="Q36" s="4" t="str">
        <f>IFERROR(VLOOKUP(Q35,StudentTableHSJ[[ホスト名]:[よみ]],2,0),IFERROR(VLOOKUP(Q35,StaffTableHSJ[[ホスト名]:[よみ]],2,0),""))</f>
        <v/>
      </c>
      <c r="R36" s="5" t="str">
        <f>IFERROR(VLOOKUP(Q35,StudentTableHSJ[[ホスト名]:[よみ]],5,0),IFERROR(VLOOKUP(Q35,StaffTableHSJ[[ホスト名]:[よみ]],5,0),""))</f>
        <v/>
      </c>
    </row>
    <row r="37" spans="1:18" ht="30" customHeight="1" thickBot="1" x14ac:dyDescent="0.25">
      <c r="A37" s="3"/>
      <c r="B37" s="14" t="str">
        <f>IFERROR(VLOOKUP(B35,StudentTableHSJ[[ホスト名]:[よみ]],3,0),"")&amp;IFERROR(VLOOKUP(B35,StaffTableHSJ[[ホスト名]:[よみ]],3,0),"")</f>
        <v/>
      </c>
      <c r="C37" s="15" t="str">
        <f>IFERROR(VLOOKUP(B35,StudentTableHSJ[[ホスト名]:[よみ]],4,0),"")&amp;IFERROR(VLOOKUP(B35,StaffTableHSJ[[ホスト名]:[よみ]],4,0),"")</f>
        <v/>
      </c>
      <c r="D37" s="32"/>
      <c r="E37" s="31"/>
      <c r="G37" s="6"/>
      <c r="H37" s="2" t="str">
        <f>IFERROR(VLOOKUP(H35,StudentTableHSJ[[ホスト名]:[よみ]],3,0),IFERROR(VLOOKUP(H35,StaffTableHSJ[[ホスト名]:[よみ]],3,0),""))</f>
        <v/>
      </c>
      <c r="I37" s="7" t="str">
        <f>IFERROR(VLOOKUP(H35,StudentTableHSJ[[ホスト名]:[よみ]],4,0),IFERROR(VLOOKUP(H35,StaffTableHSJ[[ホスト名]:[よみ]],4,0),""))</f>
        <v/>
      </c>
      <c r="J37" s="6"/>
      <c r="K37" s="2" t="str">
        <f>IFERROR(VLOOKUP(K35,StudentTableHSJ[[ホスト名]:[よみ]],3,0),IFERROR(VLOOKUP(K35,StaffTableHSJ[[ホスト名]:[よみ]],3,0),""))</f>
        <v/>
      </c>
      <c r="L37" s="7" t="str">
        <f>IFERROR(VLOOKUP(K35,StudentTableHSJ[[ホスト名]:[よみ]],4,0),IFERROR(VLOOKUP(K35,StaffTableHSJ[[ホスト名]:[よみ]],4,0),""))</f>
        <v/>
      </c>
      <c r="M37" s="6"/>
      <c r="N37" s="2" t="str">
        <f>IFERROR(VLOOKUP(N35,StudentTableHSJ[[ホスト名]:[よみ]],3,0),IFERROR(VLOOKUP(N35,StaffTableHSJ[[ホスト名]:[よみ]],3,0),""))</f>
        <v/>
      </c>
      <c r="O37" s="7" t="str">
        <f>IFERROR(VLOOKUP(N35,StudentTableHSJ[[ホスト名]:[よみ]],4,0),IFERROR(VLOOKUP(N35,StaffTableHSJ[[ホスト名]:[よみ]],4,0),""))</f>
        <v/>
      </c>
      <c r="P37" s="6"/>
      <c r="Q37" s="2" t="str">
        <f>IFERROR(VLOOKUP(Q35,StudentTableHSJ[[ホスト名]:[よみ]],3,0),IFERROR(VLOOKUP(Q35,StaffTableHSJ[[ホスト名]:[よみ]],3,0),""))</f>
        <v/>
      </c>
      <c r="R37" s="7" t="str">
        <f>IFERROR(VLOOKUP(Q35,StudentTableHSJ[[ホスト名]:[よみ]],4,0),IFERROR(VLOOKUP(Q35,StaffTableHSJ[[ホスト名]:[よみ]],4,0),""))</f>
        <v/>
      </c>
    </row>
    <row r="38" spans="1:18" ht="30" customHeight="1" thickBot="1" x14ac:dyDescent="0.25">
      <c r="A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</row>
    <row r="39" spans="1:18" ht="20.100000000000001" customHeight="1" x14ac:dyDescent="0.2">
      <c r="A39" s="3"/>
      <c r="B39" s="8" t="s">
        <v>193</v>
      </c>
      <c r="C39" s="9"/>
      <c r="D39" s="3"/>
      <c r="E39" s="8" t="s">
        <v>194</v>
      </c>
      <c r="F39" s="9"/>
      <c r="G39" s="3"/>
      <c r="H39" s="8" t="s">
        <v>201</v>
      </c>
      <c r="I39" s="9"/>
      <c r="J39" s="3"/>
      <c r="K39" s="8" t="s">
        <v>113</v>
      </c>
      <c r="L39" s="9"/>
      <c r="M39" s="3"/>
      <c r="N39" s="8" t="s">
        <v>116</v>
      </c>
      <c r="O39" s="9"/>
      <c r="P39" s="3"/>
      <c r="Q39" s="8" t="s">
        <v>210</v>
      </c>
      <c r="R39" s="9"/>
    </row>
    <row r="40" spans="1:18" ht="20.100000000000001" customHeight="1" x14ac:dyDescent="0.2">
      <c r="A40" s="3"/>
      <c r="B40" s="4" t="str">
        <f>IFERROR(VLOOKUP(B39,StudentTableHSJ[[ホスト名]:[よみ]],2,0),IFERROR(VLOOKUP(B39,StaffTableHSJ[[ホスト名]:[よみ]],2,0),""))</f>
        <v/>
      </c>
      <c r="C40" s="5" t="str">
        <f>IFERROR(VLOOKUP(B39,StudentTableHSJ[[ホスト名]:[よみ]],5,0),IFERROR(VLOOKUP(B39,StaffTableHSJ[[ホスト名]:[よみ]],5,0),""))</f>
        <v/>
      </c>
      <c r="D40" s="3"/>
      <c r="E40" s="4" t="str">
        <f>IFERROR(VLOOKUP(E39,StudentTableHSJ[[ホスト名]:[よみ]],2,0),IFERROR(VLOOKUP(E39,StaffTableHSJ[[ホスト名]:[よみ]],2,0),""))</f>
        <v/>
      </c>
      <c r="F40" s="5" t="str">
        <f>IFERROR(VLOOKUP(E39,StudentTableHSJ[[ホスト名]:[よみ]],5,0),IFERROR(VLOOKUP(E39,StaffTableHSJ[[ホスト名]:[よみ]],5,0),""))</f>
        <v/>
      </c>
      <c r="G40" s="3"/>
      <c r="H40" s="4" t="str">
        <f>IFERROR(VLOOKUP(H39,StudentTableHSJ[[ホスト名]:[よみ]],2,0),IFERROR(VLOOKUP(H39,StaffTableHSJ[[ホスト名]:[よみ]],2,0),""))</f>
        <v/>
      </c>
      <c r="I40" s="5" t="str">
        <f>IFERROR(VLOOKUP(H39,StudentTableHSJ[[ホスト名]:[よみ]],5,0),IFERROR(VLOOKUP(H39,StaffTableHSJ[[ホスト名]:[よみ]],5,0),""))</f>
        <v/>
      </c>
      <c r="J40" s="3"/>
      <c r="K40" s="4" t="str">
        <f>IFERROR(VLOOKUP(K39,StudentTableHSJ[[ホスト名]:[よみ]],2,0),IFERROR(VLOOKUP(K39,StaffTableHSJ[[ホスト名]:[よみ]],2,0),""))</f>
        <v/>
      </c>
      <c r="L40" s="5" t="str">
        <f>IFERROR(VLOOKUP(K39,StudentTableHSJ[[ホスト名]:[よみ]],5,0),IFERROR(VLOOKUP(K39,StaffTableHSJ[[ホスト名]:[よみ]],5,0),""))</f>
        <v/>
      </c>
      <c r="M40" s="3"/>
      <c r="N40" s="4" t="str">
        <f>IFERROR(VLOOKUP(N39,StudentTableHSJ[[ホスト名]:[よみ]],2,0),IFERROR(VLOOKUP(N39,StaffTableHSJ[[ホスト名]:[よみ]],2,0),""))</f>
        <v/>
      </c>
      <c r="O40" s="5" t="str">
        <f>IFERROR(VLOOKUP(N39,StudentTableHSJ[[ホスト名]:[よみ]],5,0),IFERROR(VLOOKUP(N39,StaffTableHSJ[[ホスト名]:[よみ]],5,0),""))</f>
        <v/>
      </c>
      <c r="P40" s="3"/>
      <c r="Q40" s="4" t="str">
        <f>IFERROR(VLOOKUP(Q39,StudentTableHSJ[[ホスト名]:[よみ]],2,0),IFERROR(VLOOKUP(Q39,StaffTableHSJ[[ホスト名]:[よみ]],2,0),""))</f>
        <v/>
      </c>
      <c r="R40" s="5" t="str">
        <f>IFERROR(VLOOKUP(Q39,StudentTableHSJ[[ホスト名]:[よみ]],5,0),IFERROR(VLOOKUP(Q39,StaffTableHSJ[[ホスト名]:[よみ]],5,0),""))</f>
        <v/>
      </c>
    </row>
    <row r="41" spans="1:18" ht="30" customHeight="1" thickBot="1" x14ac:dyDescent="0.25">
      <c r="A41" s="3"/>
      <c r="B41" s="2" t="str">
        <f>IFERROR(VLOOKUP(B39,StudentTableHSJ[[ホスト名]:[よみ]],3,0),IFERROR(VLOOKUP(B39,StaffTableHSJ[[ホスト名]:[よみ]],3,0),""))</f>
        <v/>
      </c>
      <c r="C41" s="7" t="str">
        <f>IFERROR(VLOOKUP(B39,StudentTableHSJ[[ホスト名]:[よみ]],4,0),IFERROR(VLOOKUP(B39,StaffTableHSJ[[ホスト名]:[よみ]],4,0),""))</f>
        <v/>
      </c>
      <c r="D41" s="6"/>
      <c r="E41" s="2" t="str">
        <f>IFERROR(VLOOKUP(E39,StudentTableHSJ[[ホスト名]:[よみ]],3,0),IFERROR(VLOOKUP(E39,StaffTableHSJ[[ホスト名]:[よみ]],3,0),""))</f>
        <v/>
      </c>
      <c r="F41" s="7" t="str">
        <f>IFERROR(VLOOKUP(E39,StudentTableHSJ[[ホスト名]:[よみ]],4,0),IFERROR(VLOOKUP(E39,StaffTableHSJ[[ホスト名]:[よみ]],4,0),""))</f>
        <v/>
      </c>
      <c r="G41" s="6"/>
      <c r="H41" s="2" t="str">
        <f>IFERROR(VLOOKUP(H39,StudentTableHSJ[[ホスト名]:[よみ]],3,0),IFERROR(VLOOKUP(H39,StaffTableHSJ[[ホスト名]:[よみ]],3,0),""))</f>
        <v/>
      </c>
      <c r="I41" s="7" t="str">
        <f>IFERROR(VLOOKUP(H39,StudentTableHSJ[[ホスト名]:[よみ]],4,0),IFERROR(VLOOKUP(H39,StaffTableHSJ[[ホスト名]:[よみ]],4,0),""))</f>
        <v/>
      </c>
      <c r="J41" s="6"/>
      <c r="K41" s="2" t="str">
        <f>IFERROR(VLOOKUP(K39,StudentTableHSJ[[ホスト名]:[よみ]],3,0),IFERROR(VLOOKUP(K39,StaffTableHSJ[[ホスト名]:[よみ]],3,0),""))</f>
        <v/>
      </c>
      <c r="L41" s="7" t="str">
        <f>IFERROR(VLOOKUP(K39,StudentTableHSJ[[ホスト名]:[よみ]],4,0),IFERROR(VLOOKUP(K39,StaffTableHSJ[[ホスト名]:[よみ]],4,0),""))</f>
        <v/>
      </c>
      <c r="M41" s="6"/>
      <c r="N41" s="2" t="str">
        <f>IFERROR(VLOOKUP(N39,StudentTableHSJ[[ホスト名]:[よみ]],3,0),IFERROR(VLOOKUP(N39,StaffTableHSJ[[ホスト名]:[よみ]],3,0),""))</f>
        <v/>
      </c>
      <c r="O41" s="7" t="str">
        <f>IFERROR(VLOOKUP(N39,StudentTableHSJ[[ホスト名]:[よみ]],4,0),IFERROR(VLOOKUP(N39,StaffTableHSJ[[ホスト名]:[よみ]],4,0),""))</f>
        <v/>
      </c>
      <c r="P41" s="6"/>
      <c r="Q41" s="2" t="str">
        <f>IFERROR(VLOOKUP(Q39,StudentTableHSJ[[ホスト名]:[よみ]],3,0),IFERROR(VLOOKUP(Q39,StaffTableHSJ[[ホスト名]:[よみ]],3,0),""))</f>
        <v/>
      </c>
      <c r="R41" s="7" t="str">
        <f>IFERROR(VLOOKUP(Q39,StudentTableHSJ[[ホスト名]:[よみ]],4,0),IFERROR(VLOOKUP(Q39,StaffTableHSJ[[ホスト名]:[よみ]],4,0),""))</f>
        <v/>
      </c>
    </row>
    <row r="42" spans="1:18" ht="12" customHeight="1" thickBot="1" x14ac:dyDescent="0.2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pans="1:18" ht="20.100000000000001" customHeight="1" x14ac:dyDescent="0.2">
      <c r="A43" s="3"/>
      <c r="B43" s="8" t="s">
        <v>124</v>
      </c>
      <c r="C43" s="9"/>
      <c r="D43" s="3"/>
      <c r="E43" s="8" t="s">
        <v>196</v>
      </c>
      <c r="F43" s="9"/>
      <c r="G43" s="3"/>
      <c r="H43" s="8" t="s">
        <v>203</v>
      </c>
      <c r="I43" s="9"/>
      <c r="J43" s="3"/>
      <c r="K43" s="8" t="s">
        <v>129</v>
      </c>
      <c r="L43" s="9"/>
      <c r="M43" s="3"/>
      <c r="N43" s="8" t="s">
        <v>118</v>
      </c>
      <c r="O43" s="9"/>
      <c r="P43" s="3"/>
      <c r="Q43" s="8" t="s">
        <v>211</v>
      </c>
      <c r="R43" s="9"/>
    </row>
    <row r="44" spans="1:18" ht="20.100000000000001" customHeight="1" x14ac:dyDescent="0.2">
      <c r="A44" s="3"/>
      <c r="B44" s="4" t="str">
        <f>IFERROR(VLOOKUP(B43,StudentTableHSJ[[ホスト名]:[よみ]],2,0),IFERROR(VLOOKUP(B43,StaffTableHSJ[[ホスト名]:[よみ]],2,0),""))</f>
        <v/>
      </c>
      <c r="C44" s="5" t="str">
        <f>IFERROR(VLOOKUP(B43,StudentTableHSJ[[ホスト名]:[よみ]],5,0),IFERROR(VLOOKUP(B43,StaffTableHSJ[[ホスト名]:[よみ]],5,0),""))</f>
        <v/>
      </c>
      <c r="D44" s="3"/>
      <c r="E44" s="4" t="str">
        <f>IFERROR(VLOOKUP(E43,StudentTableHSJ[[ホスト名]:[よみ]],2,0),IFERROR(VLOOKUP(E43,StaffTableHSJ[[ホスト名]:[よみ]],2,0),""))</f>
        <v/>
      </c>
      <c r="F44" s="5" t="str">
        <f>IFERROR(VLOOKUP(E43,StudentTableHSJ[[ホスト名]:[よみ]],5,0),IFERROR(VLOOKUP(E43,StaffTableHSJ[[ホスト名]:[よみ]],5,0),""))</f>
        <v/>
      </c>
      <c r="G44" s="3"/>
      <c r="H44" s="4" t="str">
        <f>IFERROR(VLOOKUP(H43,StudentTableHSJ[[ホスト名]:[よみ]],2,0),IFERROR(VLOOKUP(H43,StaffTableHSJ[[ホスト名]:[よみ]],2,0),""))</f>
        <v/>
      </c>
      <c r="I44" s="5" t="str">
        <f>IFERROR(VLOOKUP(H43,StudentTableHSJ[[ホスト名]:[よみ]],5,0),IFERROR(VLOOKUP(H43,StaffTableHSJ[[ホスト名]:[よみ]],5,0),""))</f>
        <v/>
      </c>
      <c r="J44" s="3"/>
      <c r="K44" s="4" t="str">
        <f>IFERROR(VLOOKUP(K43,StudentTableHSJ[[ホスト名]:[よみ]],2,0),IFERROR(VLOOKUP(K43,StaffTableHSJ[[ホスト名]:[よみ]],2,0),""))</f>
        <v/>
      </c>
      <c r="L44" s="5" t="str">
        <f>IFERROR(VLOOKUP(K43,StudentTableHSJ[[ホスト名]:[よみ]],5,0),IFERROR(VLOOKUP(K43,StaffTableHSJ[[ホスト名]:[よみ]],5,0),""))</f>
        <v/>
      </c>
      <c r="M44" s="3"/>
      <c r="N44" s="4" t="str">
        <f>IFERROR(VLOOKUP(N43,StudentTableHSJ[[ホスト名]:[よみ]],2,0),IFERROR(VLOOKUP(N43,StaffTableHSJ[[ホスト名]:[よみ]],2,0),""))</f>
        <v/>
      </c>
      <c r="O44" s="5" t="str">
        <f>IFERROR(VLOOKUP(N43,StudentTableHSJ[[ホスト名]:[よみ]],5,0),IFERROR(VLOOKUP(N43,StaffTableHSJ[[ホスト名]:[よみ]],5,0),""))</f>
        <v/>
      </c>
      <c r="P44" s="3"/>
      <c r="Q44" s="4" t="str">
        <f>IFERROR(VLOOKUP(Q43,StudentTableHSJ[[ホスト名]:[よみ]],2,0),IFERROR(VLOOKUP(Q43,StaffTableHSJ[[ホスト名]:[よみ]],2,0),""))</f>
        <v/>
      </c>
      <c r="R44" s="5" t="str">
        <f>IFERROR(VLOOKUP(Q43,StudentTableHSJ[[ホスト名]:[よみ]],5,0),IFERROR(VLOOKUP(Q43,StaffTableHSJ[[ホスト名]:[よみ]],5,0),""))</f>
        <v/>
      </c>
    </row>
    <row r="45" spans="1:18" ht="30" customHeight="1" thickBot="1" x14ac:dyDescent="0.25">
      <c r="A45" s="3"/>
      <c r="B45" s="2" t="str">
        <f>IFERROR(VLOOKUP(B43,StudentTableHSJ[[ホスト名]:[よみ]],3,0),IFERROR(VLOOKUP(B43,StaffTableHSJ[[ホスト名]:[よみ]],3,0),""))</f>
        <v/>
      </c>
      <c r="C45" s="7" t="str">
        <f>IFERROR(VLOOKUP(B43,StudentTableHSJ[[ホスト名]:[よみ]],4,0),IFERROR(VLOOKUP(B43,StaffTableHSJ[[ホスト名]:[よみ]],4,0),""))</f>
        <v/>
      </c>
      <c r="D45" s="6"/>
      <c r="E45" s="2" t="str">
        <f>IFERROR(VLOOKUP(E43,StudentTableHSJ[[ホスト名]:[よみ]],3,0),IFERROR(VLOOKUP(E43,StaffTableHSJ[[ホスト名]:[よみ]],3,0),""))</f>
        <v/>
      </c>
      <c r="F45" s="7" t="str">
        <f>IFERROR(VLOOKUP(E43,StudentTableHSJ[[ホスト名]:[よみ]],4,0),IFERROR(VLOOKUP(E43,StaffTableHSJ[[ホスト名]:[よみ]],4,0),""))</f>
        <v/>
      </c>
      <c r="G45" s="6"/>
      <c r="H45" s="2" t="str">
        <f>IFERROR(VLOOKUP(H43,StudentTableHSJ[[ホスト名]:[よみ]],3,0),IFERROR(VLOOKUP(H43,StaffTableHSJ[[ホスト名]:[よみ]],3,0),""))</f>
        <v/>
      </c>
      <c r="I45" s="7" t="str">
        <f>IFERROR(VLOOKUP(H43,StudentTableHSJ[[ホスト名]:[よみ]],4,0),IFERROR(VLOOKUP(H43,StaffTableHSJ[[ホスト名]:[よみ]],4,0),""))</f>
        <v/>
      </c>
      <c r="J45" s="6"/>
      <c r="K45" s="2" t="str">
        <f>IFERROR(VLOOKUP(K43,StudentTableHSJ[[ホスト名]:[よみ]],3,0),IFERROR(VLOOKUP(K43,StaffTableHSJ[[ホスト名]:[よみ]],3,0),""))</f>
        <v/>
      </c>
      <c r="L45" s="7" t="str">
        <f>IFERROR(VLOOKUP(K43,StudentTableHSJ[[ホスト名]:[よみ]],4,0),IFERROR(VLOOKUP(K43,StaffTableHSJ[[ホスト名]:[よみ]],4,0),""))</f>
        <v/>
      </c>
      <c r="M45" s="6"/>
      <c r="N45" s="2" t="str">
        <f>IFERROR(VLOOKUP(N43,StudentTableHSJ[[ホスト名]:[よみ]],3,0),IFERROR(VLOOKUP(N43,StaffTableHSJ[[ホスト名]:[よみ]],3,0),""))</f>
        <v/>
      </c>
      <c r="O45" s="7" t="str">
        <f>IFERROR(VLOOKUP(N43,StudentTableHSJ[[ホスト名]:[よみ]],4,0),IFERROR(VLOOKUP(N43,StaffTableHSJ[[ホスト名]:[よみ]],4,0),""))</f>
        <v/>
      </c>
      <c r="P45" s="6"/>
      <c r="Q45" s="2" t="str">
        <f>IFERROR(VLOOKUP(Q43,StudentTableHSJ[[ホスト名]:[よみ]],3,0),IFERROR(VLOOKUP(Q43,StaffTableHSJ[[ホスト名]:[よみ]],3,0),""))</f>
        <v/>
      </c>
      <c r="R45" s="7" t="str">
        <f>IFERROR(VLOOKUP(Q43,StudentTableHSJ[[ホスト名]:[よみ]],4,0),IFERROR(VLOOKUP(Q43,StaffTableHSJ[[ホスト名]:[よみ]],4,0),""))</f>
        <v/>
      </c>
    </row>
    <row r="46" spans="1:18" ht="30" customHeight="1" thickBot="1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20.100000000000001" customHeight="1" x14ac:dyDescent="0.2">
      <c r="A47" s="3"/>
      <c r="B47" s="8" t="s">
        <v>199</v>
      </c>
      <c r="C47" s="9"/>
      <c r="D47" s="3"/>
      <c r="E47" s="8" t="s">
        <v>200</v>
      </c>
      <c r="F47" s="9"/>
      <c r="G47" s="3"/>
      <c r="H47" s="8" t="s">
        <v>202</v>
      </c>
      <c r="I47" s="9"/>
      <c r="J47" s="3"/>
      <c r="K47" s="8" t="s">
        <v>212</v>
      </c>
      <c r="L47" s="9"/>
      <c r="M47" s="3"/>
      <c r="N47" s="11"/>
      <c r="O47" s="11"/>
      <c r="P47" s="11"/>
      <c r="Q47" s="11"/>
      <c r="R47" s="11"/>
    </row>
    <row r="48" spans="1:18" ht="20.100000000000001" customHeight="1" x14ac:dyDescent="0.2">
      <c r="A48" s="3"/>
      <c r="B48" s="4" t="str">
        <f>IFERROR(VLOOKUP(B47,StudentTableHSJ[[ホスト名]:[よみ]],2,0),IFERROR(VLOOKUP(B47,StaffTableHSJ[[ホスト名]:[よみ]],2,0),""))</f>
        <v/>
      </c>
      <c r="C48" s="5" t="str">
        <f>IFERROR(VLOOKUP(B47,StudentTableHSJ[[ホスト名]:[よみ]],5,0),IFERROR(VLOOKUP(B47,StaffTableHSJ[[ホスト名]:[よみ]],5,0),""))</f>
        <v/>
      </c>
      <c r="D48" s="3"/>
      <c r="E48" s="4" t="str">
        <f>IFERROR(VLOOKUP(E47,StudentTableHSJ[[ホスト名]:[よみ]],2,0),IFERROR(VLOOKUP(E47,StaffTableHSJ[[ホスト名]:[よみ]],2,0),""))</f>
        <v/>
      </c>
      <c r="F48" s="5" t="str">
        <f>IFERROR(VLOOKUP(E47,StudentTableHSJ[[ホスト名]:[よみ]],5,0),IFERROR(VLOOKUP(E47,StaffTableHSJ[[ホスト名]:[よみ]],5,0),""))</f>
        <v/>
      </c>
      <c r="G48" s="3"/>
      <c r="H48" s="4" t="str">
        <f>IFERROR(VLOOKUP(H47,StudentTableHSJ[[ホスト名]:[よみ]],2,0),IFERROR(VLOOKUP(H47,StaffTableHSJ[[ホスト名]:[よみ]],2,0),""))</f>
        <v/>
      </c>
      <c r="I48" s="5" t="str">
        <f>IFERROR(VLOOKUP(H47,StudentTableHSJ[[ホスト名]:[よみ]],5,0),IFERROR(VLOOKUP(H47,StaffTableHSJ[[ホスト名]:[よみ]],5,0),""))</f>
        <v/>
      </c>
      <c r="J48" s="3"/>
      <c r="K48" s="4" t="str">
        <f>IFERROR(VLOOKUP(K47,StudentTableHSJ[[ホスト名]:[よみ]],2,0),IFERROR(VLOOKUP(K47,StaffTableHSJ[[ホスト名]:[よみ]],2,0),""))</f>
        <v/>
      </c>
      <c r="L48" s="5" t="str">
        <f>IFERROR(VLOOKUP(K47,StudentTableHSJ[[ホスト名]:[よみ]],5,0),IFERROR(VLOOKUP(K47,StaffTableHSJ[[ホスト名]:[よみ]],5,0),""))</f>
        <v/>
      </c>
      <c r="M48" s="3"/>
      <c r="N48" s="11"/>
      <c r="O48" s="11"/>
      <c r="P48" s="11"/>
      <c r="Q48" s="11"/>
      <c r="R48" s="11"/>
    </row>
    <row r="49" spans="1:18" ht="30" customHeight="1" thickBot="1" x14ac:dyDescent="0.25">
      <c r="A49" s="3"/>
      <c r="B49" s="2" t="str">
        <f>IFERROR(VLOOKUP(B47,StudentTableHSJ[[ホスト名]:[よみ]],3,0),IFERROR(VLOOKUP(B47,StaffTableHSJ[[ホスト名]:[よみ]],3,0),""))</f>
        <v/>
      </c>
      <c r="C49" s="7" t="str">
        <f>IFERROR(VLOOKUP(B47,StudentTableHSJ[[ホスト名]:[よみ]],4,0),IFERROR(VLOOKUP(B47,StaffTableHSJ[[ホスト名]:[よみ]],4,0),""))</f>
        <v/>
      </c>
      <c r="D49" s="6"/>
      <c r="E49" s="2" t="str">
        <f>IFERROR(VLOOKUP(E47,StudentTableHSJ[[ホスト名]:[よみ]],3,0),IFERROR(VLOOKUP(E47,StaffTableHSJ[[ホスト名]:[よみ]],3,0),""))</f>
        <v/>
      </c>
      <c r="F49" s="7" t="str">
        <f>IFERROR(VLOOKUP(E47,StudentTableHSJ[[ホスト名]:[よみ]],4,0),IFERROR(VLOOKUP(E47,StaffTableHSJ[[ホスト名]:[よみ]],4,0),""))</f>
        <v/>
      </c>
      <c r="G49" s="6"/>
      <c r="H49" s="2" t="str">
        <f>IFERROR(VLOOKUP(H47,StudentTableHSJ[[ホスト名]:[よみ]],3,0),IFERROR(VLOOKUP(H47,StaffTableHSJ[[ホスト名]:[よみ]],3,0),""))</f>
        <v/>
      </c>
      <c r="I49" s="7" t="str">
        <f>IFERROR(VLOOKUP(H47,StudentTableHSJ[[ホスト名]:[よみ]],4,0),IFERROR(VLOOKUP(H47,StaffTableHSJ[[ホスト名]:[よみ]],4,0),""))</f>
        <v/>
      </c>
      <c r="J49" s="6"/>
      <c r="K49" s="2" t="str">
        <f>IFERROR(VLOOKUP(K47,StudentTableHSJ[[ホスト名]:[よみ]],3,0),IFERROR(VLOOKUP(K47,StaffTableHSJ[[ホスト名]:[よみ]],3,0),""))</f>
        <v/>
      </c>
      <c r="L49" s="7" t="str">
        <f>IFERROR(VLOOKUP(K47,StudentTableHSJ[[ホスト名]:[よみ]],4,0),IFERROR(VLOOKUP(K47,StaffTableHSJ[[ホスト名]:[よみ]],4,0),""))</f>
        <v/>
      </c>
      <c r="M49" s="6"/>
      <c r="N49" s="10"/>
      <c r="O49" s="10"/>
      <c r="P49" s="11"/>
      <c r="Q49" s="10"/>
      <c r="R49" s="10"/>
    </row>
    <row r="50" spans="1:18" ht="12" customHeight="1" thickBot="1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11"/>
      <c r="O50" s="11"/>
      <c r="P50" s="11"/>
      <c r="Q50" s="11"/>
      <c r="R50" s="11"/>
    </row>
    <row r="51" spans="1:18" ht="20.100000000000001" customHeight="1" x14ac:dyDescent="0.2">
      <c r="A51" s="3"/>
      <c r="B51" s="8" t="s">
        <v>125</v>
      </c>
      <c r="C51" s="9"/>
      <c r="D51" s="3"/>
      <c r="E51" s="8" t="s">
        <v>115</v>
      </c>
      <c r="F51" s="9"/>
      <c r="G51" s="3"/>
      <c r="H51" s="8" t="s">
        <v>122</v>
      </c>
      <c r="I51" s="9"/>
      <c r="J51" s="3"/>
      <c r="K51" s="8" t="s">
        <v>213</v>
      </c>
      <c r="L51" s="9"/>
      <c r="M51" s="3"/>
      <c r="N51" s="11"/>
      <c r="O51" s="11"/>
      <c r="P51" s="11"/>
      <c r="Q51" s="11"/>
      <c r="R51" s="11"/>
    </row>
    <row r="52" spans="1:18" ht="20.100000000000001" customHeight="1" x14ac:dyDescent="0.2">
      <c r="A52" s="3"/>
      <c r="B52" s="4" t="str">
        <f>IFERROR(VLOOKUP(B51,StudentTableHSJ[[ホスト名]:[よみ]],2,0),IFERROR(VLOOKUP(B51,StaffTableHSJ[[ホスト名]:[よみ]],2,0),""))</f>
        <v/>
      </c>
      <c r="C52" s="5" t="str">
        <f>IFERROR(VLOOKUP(B51,StudentTableHSJ[[ホスト名]:[よみ]],5,0),IFERROR(VLOOKUP(B51,StaffTableHSJ[[ホスト名]:[よみ]],5,0),""))</f>
        <v/>
      </c>
      <c r="D52" s="3"/>
      <c r="E52" s="4" t="str">
        <f>IFERROR(VLOOKUP(E51,StudentTableHSJ[[ホスト名]:[よみ]],2,0),IFERROR(VLOOKUP(E51,StaffTableHSJ[[ホスト名]:[よみ]],2,0),""))</f>
        <v/>
      </c>
      <c r="F52" s="5" t="str">
        <f>IFERROR(VLOOKUP(E51,StudentTableHSJ[[ホスト名]:[よみ]],5,0),IFERROR(VLOOKUP(E51,StaffTableHSJ[[ホスト名]:[よみ]],5,0),""))</f>
        <v/>
      </c>
      <c r="G52" s="3"/>
      <c r="H52" s="4" t="str">
        <f>IFERROR(VLOOKUP(H51,StudentTableHSJ[[ホスト名]:[よみ]],2,0),IFERROR(VLOOKUP(H51,StaffTableHSJ[[ホスト名]:[よみ]],2,0),""))</f>
        <v/>
      </c>
      <c r="I52" s="5" t="str">
        <f>IFERROR(VLOOKUP(H51,StudentTableHSJ[[ホスト名]:[よみ]],5,0),IFERROR(VLOOKUP(H51,StaffTableHSJ[[ホスト名]:[よみ]],5,0),""))</f>
        <v/>
      </c>
      <c r="J52" s="3"/>
      <c r="K52" s="4" t="str">
        <f>IFERROR(VLOOKUP(K51,StudentTableHSJ[[ホスト名]:[よみ]],2,0),IFERROR(VLOOKUP(K51,StaffTableHSJ[[ホスト名]:[よみ]],2,0),""))</f>
        <v/>
      </c>
      <c r="L52" s="5" t="str">
        <f>IFERROR(VLOOKUP(K51,StudentTableHSJ[[ホスト名]:[よみ]],5,0),IFERROR(VLOOKUP(K51,StaffTableHSJ[[ホスト名]:[よみ]],5,0),""))</f>
        <v/>
      </c>
      <c r="M52" s="3"/>
      <c r="N52" s="11"/>
      <c r="O52" s="11"/>
      <c r="P52" s="11"/>
      <c r="Q52" s="11"/>
      <c r="R52" s="11"/>
    </row>
    <row r="53" spans="1:18" ht="30" customHeight="1" thickBot="1" x14ac:dyDescent="0.25">
      <c r="A53" s="3"/>
      <c r="B53" s="2" t="str">
        <f>IFERROR(VLOOKUP(B51,StudentTableHSJ[[ホスト名]:[よみ]],3,0),IFERROR(VLOOKUP(B51,StaffTableHSJ[[ホスト名]:[よみ]],3,0),""))</f>
        <v/>
      </c>
      <c r="C53" s="7" t="str">
        <f>IFERROR(VLOOKUP(B51,StudentTableHSJ[[ホスト名]:[よみ]],4,0),IFERROR(VLOOKUP(B51,StaffTableHSJ[[ホスト名]:[よみ]],4,0),""))</f>
        <v/>
      </c>
      <c r="D53" s="6"/>
      <c r="E53" s="2" t="str">
        <f>IFERROR(VLOOKUP(E51,StudentTableHSJ[[ホスト名]:[よみ]],3,0),IFERROR(VLOOKUP(E51,StaffTableHSJ[[ホスト名]:[よみ]],3,0),""))</f>
        <v/>
      </c>
      <c r="F53" s="7" t="str">
        <f>IFERROR(VLOOKUP(E51,StudentTableHSJ[[ホスト名]:[よみ]],4,0),IFERROR(VLOOKUP(E51,StaffTableHSJ[[ホスト名]:[よみ]],4,0),""))</f>
        <v/>
      </c>
      <c r="G53" s="6"/>
      <c r="H53" s="2" t="str">
        <f>IFERROR(VLOOKUP(H51,StudentTableHSJ[[ホスト名]:[よみ]],3,0),IFERROR(VLOOKUP(H51,StaffTableHSJ[[ホスト名]:[よみ]],3,0),""))</f>
        <v/>
      </c>
      <c r="I53" s="7" t="str">
        <f>IFERROR(VLOOKUP(H51,StudentTableHSJ[[ホスト名]:[よみ]],4,0),IFERROR(VLOOKUP(H51,StaffTableHSJ[[ホスト名]:[よみ]],4,0),""))</f>
        <v/>
      </c>
      <c r="J53" s="6"/>
      <c r="K53" s="2" t="str">
        <f>IFERROR(VLOOKUP(K51,StudentTableHSJ[[ホスト名]:[よみ]],3,0),IFERROR(VLOOKUP(K51,StaffTableHSJ[[ホスト名]:[よみ]],3,0),""))</f>
        <v/>
      </c>
      <c r="L53" s="7" t="str">
        <f>IFERROR(VLOOKUP(K51,StudentTableHSJ[[ホスト名]:[よみ]],4,0),IFERROR(VLOOKUP(K51,StaffTableHSJ[[ホスト名]:[よみ]],4,0),""))</f>
        <v/>
      </c>
      <c r="M53" s="6"/>
      <c r="N53" s="10"/>
      <c r="O53" s="10"/>
      <c r="P53" s="11"/>
      <c r="Q53" s="10"/>
      <c r="R53" s="10"/>
    </row>
  </sheetData>
  <mergeCells count="3">
    <mergeCell ref="T29:T31"/>
    <mergeCell ref="A29:A31"/>
    <mergeCell ref="E33:E35"/>
  </mergeCells>
  <phoneticPr fontId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8671875" defaultRowHeight="13.2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COUNTA(StudentTableGRL[学籍番号])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8671875" defaultRowHeight="13.2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COUNTA(StudentTableML1[学籍番号])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8671875" defaultRowHeight="13.2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COUNTA(StudentTableML2[学籍番号])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/>
  </sheetViews>
  <sheetFormatPr defaultColWidth="8.88671875" defaultRowHeight="13.2" x14ac:dyDescent="0.2"/>
  <cols>
    <col min="1" max="1" width="9" customWidth="1"/>
    <col min="2" max="2" width="11" customWidth="1"/>
    <col min="3" max="4" width="6" customWidth="1"/>
    <col min="5" max="5" width="15" customWidth="1"/>
    <col min="6" max="6" width="18" customWidth="1"/>
    <col min="7" max="7" width="7" customWidth="1"/>
  </cols>
  <sheetData>
    <row r="1" spans="1:7" x14ac:dyDescent="0.2">
      <c r="A1" t="s">
        <v>0</v>
      </c>
    </row>
    <row r="2" spans="1:7" x14ac:dyDescent="0.2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</row>
    <row r="3" spans="1:7" x14ac:dyDescent="0.2">
      <c r="A3" s="1"/>
      <c r="B3" s="1"/>
      <c r="C3" s="1"/>
      <c r="D3" s="1"/>
      <c r="E3" s="1"/>
      <c r="F3" s="1"/>
      <c r="G3" s="1"/>
    </row>
    <row r="5" spans="1:7" x14ac:dyDescent="0.2">
      <c r="A5" t="s">
        <v>33</v>
      </c>
      <c r="B5">
        <f>COUNTA(StudentTableHSJ[学籍番号])</f>
        <v>0</v>
      </c>
    </row>
    <row r="7" spans="1:7" x14ac:dyDescent="0.2">
      <c r="A7" t="s">
        <v>34</v>
      </c>
    </row>
    <row r="8" spans="1:7" x14ac:dyDescent="0.2">
      <c r="A8" t="s">
        <v>1</v>
      </c>
      <c r="B8" t="s">
        <v>35</v>
      </c>
      <c r="C8" t="s">
        <v>3</v>
      </c>
      <c r="D8" t="s">
        <v>4</v>
      </c>
      <c r="E8" t="s">
        <v>5</v>
      </c>
      <c r="F8" t="s">
        <v>6</v>
      </c>
      <c r="G8" t="s">
        <v>7</v>
      </c>
    </row>
    <row r="9" spans="1:7" x14ac:dyDescent="0.2">
      <c r="A9" s="1"/>
      <c r="B9" s="1"/>
      <c r="C9" s="1"/>
      <c r="D9" s="1"/>
      <c r="E9" s="1"/>
      <c r="F9" s="1"/>
      <c r="G9" s="1"/>
    </row>
  </sheetData>
  <phoneticPr fontId="1"/>
  <pageMargins left="0.75" right="0.75" top="1" bottom="1" header="0.5" footer="0.5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GRL座席表</vt:lpstr>
      <vt:lpstr>ML1座席表</vt:lpstr>
      <vt:lpstr>ML2座席表</vt:lpstr>
      <vt:lpstr>HSJ座席表</vt:lpstr>
      <vt:lpstr>GRL出席表</vt:lpstr>
      <vt:lpstr>ML1出席表</vt:lpstr>
      <vt:lpstr>ML2出席表</vt:lpstr>
      <vt:lpstr>HSJ出席表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junbi</cp:lastModifiedBy>
  <cp:lastPrinted>2018-10-19T01:27:57Z</cp:lastPrinted>
  <dcterms:created xsi:type="dcterms:W3CDTF">2018-07-15T22:20:21Z</dcterms:created>
  <dcterms:modified xsi:type="dcterms:W3CDTF">2018-10-19T01:28:03Z</dcterms:modified>
</cp:coreProperties>
</file>